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xr:revisionPtr revIDLastSave="0" documentId="13_ncr:1000001_{E8C1E142-AFE5-744E-883B-274D671A45F4}" xr6:coauthVersionLast="47" xr6:coauthVersionMax="47" xr10:uidLastSave="{00000000-0000-0000-0000-000000000000}"/>
  <bookViews>
    <workbookView xWindow="32760" yWindow="32760" windowWidth="20490" windowHeight="7485" activeTab="1" xr2:uid="{00000000-000D-0000-FFFF-FFFF00000000}"/>
  </bookViews>
  <sheets>
    <sheet name="Титулка" sheetId="5" r:id="rId1"/>
    <sheet name="V План навч проц" sheetId="4" r:id="rId2"/>
  </sheets>
  <definedNames>
    <definedName name="_xlnm.Print_Titles" localSheetId="1">'V План навч проц'!$2:$7</definedName>
    <definedName name="_xlnm.Print_Area" localSheetId="1">'V План навч проц'!$A$1:$AL$30</definedName>
    <definedName name="_xlnm.Print_Area" localSheetId="0">Титулка!$A$1:$BA$39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0" i="4" l="1"/>
  <c r="I30" i="4"/>
  <c r="AG30" i="4"/>
  <c r="AD30" i="4"/>
  <c r="AA30" i="4"/>
  <c r="X30" i="4"/>
  <c r="X53" i="4"/>
  <c r="X59" i="4"/>
  <c r="X64" i="4"/>
  <c r="X66" i="4"/>
  <c r="U30" i="4"/>
  <c r="U53" i="4"/>
  <c r="U59" i="4"/>
  <c r="U64" i="4"/>
  <c r="U66" i="4"/>
  <c r="R30" i="4"/>
  <c r="R53" i="4"/>
  <c r="R59" i="4"/>
  <c r="R64" i="4"/>
  <c r="R66" i="4"/>
  <c r="O30" i="4"/>
  <c r="K25" i="4"/>
  <c r="L25" i="4"/>
  <c r="M25" i="4"/>
  <c r="J25" i="4"/>
  <c r="N25" i="4"/>
  <c r="J97" i="4"/>
  <c r="N97" i="4"/>
  <c r="J96" i="4"/>
  <c r="N96" i="4"/>
  <c r="J95" i="4"/>
  <c r="N95" i="4"/>
  <c r="J94" i="4"/>
  <c r="N94" i="4"/>
  <c r="J93" i="4"/>
  <c r="N93" i="4"/>
  <c r="J92" i="4"/>
  <c r="N92" i="4"/>
  <c r="J91" i="4"/>
  <c r="N91" i="4"/>
  <c r="J90" i="4"/>
  <c r="N90" i="4"/>
  <c r="J89" i="4"/>
  <c r="N89" i="4"/>
  <c r="J88" i="4"/>
  <c r="N88" i="4"/>
  <c r="J87" i="4"/>
  <c r="N87" i="4"/>
  <c r="J86" i="4"/>
  <c r="N86" i="4"/>
  <c r="N62" i="4"/>
  <c r="N61" i="4"/>
  <c r="N57" i="4"/>
  <c r="N56" i="4"/>
  <c r="N55" i="4"/>
  <c r="N59" i="4"/>
  <c r="H59" i="4"/>
  <c r="I59" i="4"/>
  <c r="J59" i="4"/>
  <c r="K59" i="4"/>
  <c r="L59" i="4"/>
  <c r="M59" i="4"/>
  <c r="O59" i="4"/>
  <c r="AA59" i="4"/>
  <c r="AD59" i="4"/>
  <c r="AG59" i="4"/>
  <c r="AJ59" i="4"/>
  <c r="K23" i="4"/>
  <c r="M23" i="4"/>
  <c r="N23" i="4"/>
  <c r="J42" i="4"/>
  <c r="N42" i="4"/>
  <c r="J14" i="4"/>
  <c r="N14" i="4"/>
  <c r="J15" i="4"/>
  <c r="N15" i="4"/>
  <c r="J18" i="4"/>
  <c r="N18" i="4"/>
  <c r="J20" i="4"/>
  <c r="N20" i="4"/>
  <c r="J32" i="4"/>
  <c r="J40" i="4"/>
  <c r="N40" i="4"/>
  <c r="J110" i="4"/>
  <c r="N110" i="4"/>
  <c r="J108" i="4"/>
  <c r="N108" i="4"/>
  <c r="J107" i="4"/>
  <c r="N107" i="4"/>
  <c r="H107" i="4"/>
  <c r="J114" i="4"/>
  <c r="N114" i="4"/>
  <c r="H114" i="4"/>
  <c r="J102" i="4"/>
  <c r="N102" i="4"/>
  <c r="H102" i="4"/>
  <c r="J113" i="4"/>
  <c r="N113" i="4"/>
  <c r="H113" i="4"/>
  <c r="J111" i="4"/>
  <c r="N111" i="4"/>
  <c r="H111" i="4"/>
  <c r="H110" i="4"/>
  <c r="M109" i="4"/>
  <c r="K109" i="4"/>
  <c r="L109" i="4"/>
  <c r="J109" i="4"/>
  <c r="N109" i="4"/>
  <c r="H109" i="4"/>
  <c r="H108" i="4"/>
  <c r="J99" i="4"/>
  <c r="N99" i="4"/>
  <c r="H99" i="4"/>
  <c r="H103" i="4"/>
  <c r="J103" i="4"/>
  <c r="N103" i="4"/>
  <c r="J101" i="4"/>
  <c r="N101" i="4"/>
  <c r="H101" i="4"/>
  <c r="L21" i="4"/>
  <c r="J21" i="4"/>
  <c r="N21" i="4"/>
  <c r="H21" i="4"/>
  <c r="J38" i="4"/>
  <c r="N38" i="4"/>
  <c r="M64" i="4"/>
  <c r="J106" i="4"/>
  <c r="N106" i="4"/>
  <c r="H106" i="4"/>
  <c r="J105" i="4"/>
  <c r="N105" i="4"/>
  <c r="J104" i="4"/>
  <c r="N104" i="4"/>
  <c r="M100" i="4"/>
  <c r="J100" i="4"/>
  <c r="N100" i="4"/>
  <c r="H105" i="4"/>
  <c r="H104" i="4"/>
  <c r="H112" i="4"/>
  <c r="H100" i="4"/>
  <c r="P39" i="5"/>
  <c r="L39" i="5"/>
  <c r="J39" i="5"/>
  <c r="H39" i="5"/>
  <c r="F39" i="5"/>
  <c r="D39" i="5"/>
  <c r="B39" i="5"/>
  <c r="R38" i="5"/>
  <c r="R37" i="5"/>
  <c r="R36" i="5"/>
  <c r="R35" i="5"/>
  <c r="AA64" i="4"/>
  <c r="AD64" i="4"/>
  <c r="AG64" i="4"/>
  <c r="AJ64" i="4"/>
  <c r="O64" i="4"/>
  <c r="AA53" i="4"/>
  <c r="AA66" i="4"/>
  <c r="AD53" i="4"/>
  <c r="AG53" i="4"/>
  <c r="AJ53" i="4"/>
  <c r="AJ66" i="4"/>
  <c r="O53" i="4"/>
  <c r="I64" i="4"/>
  <c r="M51" i="4"/>
  <c r="L51" i="4"/>
  <c r="K51" i="4"/>
  <c r="J51" i="4"/>
  <c r="N51" i="4"/>
  <c r="M50" i="4"/>
  <c r="L49" i="4"/>
  <c r="L50" i="4"/>
  <c r="K50" i="4"/>
  <c r="J50" i="4"/>
  <c r="N50" i="4"/>
  <c r="M49" i="4"/>
  <c r="K49" i="4"/>
  <c r="J49" i="4"/>
  <c r="N49" i="4"/>
  <c r="M48" i="4"/>
  <c r="L48" i="4"/>
  <c r="K48" i="4"/>
  <c r="J48" i="4"/>
  <c r="N48" i="4"/>
  <c r="M47" i="4"/>
  <c r="L47" i="4"/>
  <c r="L44" i="4"/>
  <c r="L45" i="4"/>
  <c r="L46" i="4"/>
  <c r="L53" i="4"/>
  <c r="L13" i="4"/>
  <c r="L16" i="4"/>
  <c r="L19" i="4"/>
  <c r="L26" i="4"/>
  <c r="L27" i="4"/>
  <c r="L28" i="4"/>
  <c r="L29" i="4"/>
  <c r="L30" i="4"/>
  <c r="L64" i="4"/>
  <c r="L65" i="4"/>
  <c r="J19" i="4"/>
  <c r="N19" i="4"/>
  <c r="K47" i="4"/>
  <c r="J47" i="4"/>
  <c r="N47" i="4"/>
  <c r="M46" i="4"/>
  <c r="K46" i="4"/>
  <c r="J46" i="4"/>
  <c r="N46" i="4"/>
  <c r="M45" i="4"/>
  <c r="K45" i="4"/>
  <c r="J45" i="4"/>
  <c r="N45" i="4"/>
  <c r="M44" i="4"/>
  <c r="M53" i="4"/>
  <c r="K44" i="4"/>
  <c r="J44" i="4"/>
  <c r="N44" i="4"/>
  <c r="J39" i="4"/>
  <c r="N39" i="4"/>
  <c r="J35" i="4"/>
  <c r="N35" i="4"/>
  <c r="J36" i="4"/>
  <c r="N36" i="4"/>
  <c r="J37" i="4"/>
  <c r="N37" i="4"/>
  <c r="N41" i="4"/>
  <c r="J34" i="4"/>
  <c r="N34" i="4"/>
  <c r="M28" i="4"/>
  <c r="K28" i="4"/>
  <c r="J28" i="4"/>
  <c r="N28" i="4"/>
  <c r="K27" i="4"/>
  <c r="M27" i="4"/>
  <c r="J27" i="4"/>
  <c r="N27" i="4"/>
  <c r="M26" i="4"/>
  <c r="K26" i="4"/>
  <c r="J26" i="4"/>
  <c r="N26" i="4"/>
  <c r="M22" i="4"/>
  <c r="M17" i="4"/>
  <c r="J17" i="4"/>
  <c r="N17" i="4"/>
  <c r="M16" i="4"/>
  <c r="M13" i="4"/>
  <c r="K13" i="4"/>
  <c r="J13" i="4"/>
  <c r="N13" i="4"/>
  <c r="M12" i="4"/>
  <c r="K12" i="4"/>
  <c r="J12" i="4"/>
  <c r="N12" i="4"/>
  <c r="M11" i="4"/>
  <c r="J11" i="4"/>
  <c r="N11" i="4"/>
  <c r="H11" i="4"/>
  <c r="M10" i="4"/>
  <c r="K10" i="4"/>
  <c r="J10" i="4"/>
  <c r="N10" i="4"/>
  <c r="H10" i="4"/>
  <c r="M9" i="4"/>
  <c r="M29" i="4"/>
  <c r="M30" i="4"/>
  <c r="M65" i="4"/>
  <c r="J9" i="4"/>
  <c r="N9" i="4"/>
  <c r="H9" i="4"/>
  <c r="H12" i="4"/>
  <c r="H15" i="4"/>
  <c r="H25" i="4"/>
  <c r="H26" i="4"/>
  <c r="H27" i="4"/>
  <c r="H28" i="4"/>
  <c r="H29" i="4"/>
  <c r="H30" i="4"/>
  <c r="I53" i="4"/>
  <c r="I65" i="4"/>
  <c r="H44" i="4"/>
  <c r="H45" i="4"/>
  <c r="H46" i="4"/>
  <c r="H47" i="4"/>
  <c r="H48" i="4"/>
  <c r="H49" i="4"/>
  <c r="H50" i="4"/>
  <c r="H40" i="4"/>
  <c r="H51" i="4"/>
  <c r="H53" i="4"/>
  <c r="H63" i="4"/>
  <c r="H64" i="4"/>
  <c r="K29" i="4"/>
  <c r="J29" i="4"/>
  <c r="N29" i="4"/>
  <c r="J33" i="4"/>
  <c r="N33" i="4"/>
  <c r="J112" i="4"/>
  <c r="N112" i="4"/>
  <c r="N22" i="4"/>
  <c r="K64" i="4"/>
  <c r="N63" i="4"/>
  <c r="N64" i="4"/>
  <c r="J64" i="4"/>
  <c r="J16" i="4"/>
  <c r="N16" i="4"/>
  <c r="AG66" i="4"/>
  <c r="O66" i="4"/>
  <c r="K53" i="4"/>
  <c r="AD66" i="4"/>
  <c r="R39" i="5"/>
  <c r="N30" i="4"/>
  <c r="J53" i="4"/>
  <c r="H65" i="4"/>
  <c r="J30" i="4"/>
  <c r="J65" i="4"/>
  <c r="K30" i="4"/>
  <c r="K65" i="4"/>
  <c r="N32" i="4"/>
  <c r="N53" i="4"/>
  <c r="N65" i="4"/>
</calcChain>
</file>

<file path=xl/sharedStrings.xml><?xml version="1.0" encoding="utf-8"?>
<sst xmlns="http://schemas.openxmlformats.org/spreadsheetml/2006/main" count="506" uniqueCount="276">
  <si>
    <t>-</t>
  </si>
  <si>
    <t>Т</t>
  </si>
  <si>
    <t>С</t>
  </si>
  <si>
    <t>К</t>
  </si>
  <si>
    <t>П</t>
  </si>
  <si>
    <t xml:space="preserve"> </t>
  </si>
  <si>
    <t xml:space="preserve">Т </t>
  </si>
  <si>
    <t>М</t>
  </si>
  <si>
    <t xml:space="preserve">С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</si>
  <si>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</si>
  <si>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</si>
  <si>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</si>
  <si>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</si>
  <si>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</si>
  <si>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</si>
  <si>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</si>
  <si>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</si>
  <si>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</si>
  <si>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РГР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</si>
  <si>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</si>
  <si>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</si>
  <si>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</si>
  <si>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</si>
  <si>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</si>
  <si>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</si>
  <si>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</si>
  <si>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</si>
  <si>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</si>
  <si>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</si>
  <si>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</si>
  <si>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</si>
  <si>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</si>
  <si>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</si>
  <si>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</si>
  <si>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</si>
  <si>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</si>
  <si>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4.1</t>
  </si>
  <si>
    <t>2.11</t>
  </si>
  <si>
    <t>1,2,3,4</t>
  </si>
  <si>
    <t>2.12</t>
  </si>
  <si>
    <t>2.13</t>
  </si>
  <si>
    <t>2.14</t>
  </si>
  <si>
    <t>2.15</t>
  </si>
  <si>
    <t>2.16</t>
  </si>
  <si>
    <t>2.17</t>
  </si>
  <si>
    <t>2.18</t>
  </si>
  <si>
    <t>2.19</t>
  </si>
  <si>
    <t>1.16</t>
  </si>
  <si>
    <t>1.17</t>
  </si>
  <si>
    <t>1.18</t>
  </si>
  <si>
    <t>1.19</t>
  </si>
  <si>
    <t>1,2,3,4,5,6</t>
  </si>
  <si>
    <t>3.2</t>
  </si>
  <si>
    <t>3.3</t>
  </si>
  <si>
    <t>4.2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</si>
  <si>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</si>
  <si>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</si>
  <si>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</si>
  <si>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</si>
  <si>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</si>
  <si>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</si>
  <si>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</si>
  <si>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</si>
  <si>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</si>
  <si>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</si>
  <si>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</si>
  <si>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</si>
  <si>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</si>
  <si>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</si>
  <si>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</si>
  <si>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</si>
  <si>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</si>
  <si>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</si>
  <si>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</si>
  <si>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</si>
  <si>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</si>
  <si>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</si>
  <si>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</si>
  <si>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</si>
  <si>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</si>
  <si>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</si>
  <si>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</si>
  <si>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</si>
  <si>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РГР 5,6</t>
  </si>
  <si>
    <t>Зд</t>
  </si>
  <si>
    <t>Д</t>
  </si>
  <si>
    <t>"Approved"</t>
  </si>
  <si>
    <t>Minutes of the meeting of the Academic Council of the Ukrainian State</t>
  </si>
  <si>
    <t>University of Railway Transport</t>
  </si>
  <si>
    <t>"____" March 2021 № ___</t>
  </si>
  <si>
    <t>Put into effect from the 2021/2022 academic year</t>
  </si>
  <si>
    <t>Rector</t>
  </si>
  <si>
    <t>_______________________ Sergey PANCHENKO</t>
  </si>
  <si>
    <t>MINISTRY OF EDUCATION AND SCIENCE OF UKRAINE</t>
  </si>
  <si>
    <t>UKRAINIAN STATE UNIVERSITY OF RAILWAY TRANSPORT</t>
  </si>
  <si>
    <t>CURRICULUM (admission in 2021)</t>
  </si>
  <si>
    <t xml:space="preserve">Preparations </t>
  </si>
  <si>
    <t>specialty</t>
  </si>
  <si>
    <t>educational program</t>
  </si>
  <si>
    <t>bachelor</t>
  </si>
  <si>
    <t>123 - Computer Engineering</t>
  </si>
  <si>
    <t>Specialized computer system</t>
  </si>
  <si>
    <t>in the field of knowledge</t>
  </si>
  <si>
    <t>12 - Information technology</t>
  </si>
  <si>
    <t>Qualification</t>
  </si>
  <si>
    <t>Apprenticeship</t>
  </si>
  <si>
    <t>based on</t>
  </si>
  <si>
    <t>bachelor with computerбакалавр з комп'ютерної</t>
  </si>
  <si>
    <t>engineering by specialization</t>
  </si>
  <si>
    <t>specialized computer systems</t>
  </si>
  <si>
    <t>3 years 10 months</t>
  </si>
  <si>
    <t>complete general secondary education</t>
  </si>
  <si>
    <t>The form of education is full-time</t>
  </si>
  <si>
    <t>I. SCHEDULE OF THE EDUCATIONAL PROCESS</t>
  </si>
  <si>
    <t>Course</t>
  </si>
  <si>
    <t>October</t>
  </si>
  <si>
    <t>November</t>
  </si>
  <si>
    <t>September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</si>
  <si>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</si>
  <si>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</si>
  <si>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</si>
  <si>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</si>
  <si>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</si>
  <si>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</si>
  <si>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</si>
  <si>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</si>
  <si>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</si>
  <si>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MARKING:</t>
  </si>
  <si>
    <t>theoretical study;</t>
  </si>
  <si>
    <t>diploma design;</t>
  </si>
  <si>
    <t>examination period;</t>
  </si>
  <si>
    <t>practice;</t>
  </si>
  <si>
    <t>vacation;</t>
  </si>
  <si>
    <t>modular week;</t>
  </si>
  <si>
    <t>defense of diploma project (work).</t>
  </si>
  <si>
    <t>ІІ. SUMMARY OF TIME BUDGET, weeks</t>
  </si>
  <si>
    <t>ІІІ. PRACTICE</t>
  </si>
  <si>
    <t>IV. STATE ATTESTATION</t>
  </si>
  <si>
    <t>Theoretical study</t>
  </si>
  <si>
    <t>Modular control</t>
  </si>
  <si>
    <t>Examination period</t>
  </si>
  <si>
    <t>Practice</t>
  </si>
  <si>
    <t>state attestation</t>
  </si>
  <si>
    <t>Execution of diploma project (works)</t>
  </si>
  <si>
    <t>Vacation</t>
  </si>
  <si>
    <t>Together</t>
  </si>
  <si>
    <t>Name of practice</t>
  </si>
  <si>
    <t>Semester</t>
  </si>
  <si>
    <t>Weeks</t>
  </si>
  <si>
    <t>Educational</t>
  </si>
  <si>
    <t>Production</t>
  </si>
  <si>
    <t>Undergraduate</t>
  </si>
  <si>
    <t>Form of certification</t>
  </si>
  <si>
    <t>Public defense of a dissertation (thesis or project)</t>
  </si>
  <si>
    <t>V. CURRICULUM PLAN</t>
  </si>
  <si>
    <t>№ s / n</t>
  </si>
  <si>
    <t>NAME OF THE COURSE</t>
  </si>
  <si>
    <t>Distribution by semesters</t>
  </si>
  <si>
    <t>Exams</t>
  </si>
  <si>
    <t>Credits</t>
  </si>
  <si>
    <t>Coursework</t>
  </si>
  <si>
    <t>projects</t>
  </si>
  <si>
    <t>work</t>
  </si>
  <si>
    <t>Individual task</t>
  </si>
  <si>
    <t>Number of ECST credits</t>
  </si>
  <si>
    <t>Number of hours</t>
  </si>
  <si>
    <t>The total amount</t>
  </si>
  <si>
    <t>Classroom</t>
  </si>
  <si>
    <t>Total</t>
  </si>
  <si>
    <t>including:</t>
  </si>
  <si>
    <t>lectures</t>
  </si>
  <si>
    <t>practice</t>
  </si>
  <si>
    <t>labor.</t>
  </si>
  <si>
    <t>independent work</t>
  </si>
  <si>
    <t>Distribution of hours per week by courses and semesters</t>
  </si>
  <si>
    <t>And the course</t>
  </si>
  <si>
    <t>II year</t>
  </si>
  <si>
    <t>Third year</t>
  </si>
  <si>
    <t>IV course</t>
  </si>
  <si>
    <t>Semesters</t>
  </si>
  <si>
    <t>Number of weeks per semester</t>
  </si>
  <si>
    <t>1. CYCLE OF GENERAL TRAINING</t>
  </si>
  <si>
    <t>History of Ukraine and Ukrainian culture</t>
  </si>
  <si>
    <t>Ukrainian language (for professional purposes)</t>
  </si>
  <si>
    <t>Philosophy</t>
  </si>
  <si>
    <t>Foreign language (for professional purposes)</t>
  </si>
  <si>
    <t>Physical Education</t>
  </si>
  <si>
    <t>Physics</t>
  </si>
  <si>
    <t>Engineering and computer graphics</t>
  </si>
  <si>
    <t>Higher mathematics</t>
  </si>
  <si>
    <t>Probability theory</t>
  </si>
  <si>
    <t>Operating Systems</t>
  </si>
  <si>
    <t>Methods and software of engineering calculations</t>
  </si>
  <si>
    <t>Computer control systems</t>
  </si>
  <si>
    <t>Programming and algorithmization</t>
  </si>
  <si>
    <t>Technological processes in railway transport</t>
  </si>
  <si>
    <t>Language of instruction and social communication ***</t>
  </si>
  <si>
    <t>Disciplines of free choice of the student</t>
  </si>
  <si>
    <t>Discipline 1</t>
  </si>
  <si>
    <t>Discipline 2</t>
  </si>
  <si>
    <t>Discipline 3</t>
  </si>
  <si>
    <t>Discipline 4</t>
  </si>
  <si>
    <t>2. CYCLE OF PROFESSIONAL TRAINING</t>
  </si>
  <si>
    <t>Electronics and microcircuits</t>
  </si>
  <si>
    <t>Software engineering</t>
  </si>
  <si>
    <t>Technologies and automation of digital devices and computer systems design</t>
  </si>
  <si>
    <t>Computer systems and networks</t>
  </si>
  <si>
    <t>Parallel and distributed computing and cloud technologies</t>
  </si>
  <si>
    <t>Technical diagnostics and test suitability of digital devices, computer systems, networks and software</t>
  </si>
  <si>
    <t>Information systems and information technologies</t>
  </si>
  <si>
    <t>Fundamentals of labor protection and life safety</t>
  </si>
  <si>
    <t>Coding theory and information security in computer systems</t>
  </si>
  <si>
    <t>Automated design and computer modeling systems</t>
  </si>
  <si>
    <t>Programming of microprocessor machines and microcontroller systems</t>
  </si>
  <si>
    <t>Discipline  4</t>
  </si>
  <si>
    <t>Discipline 5</t>
  </si>
  <si>
    <t>Discipline 6</t>
  </si>
  <si>
    <t>Discipline 7</t>
  </si>
  <si>
    <t>Discipline  8</t>
  </si>
  <si>
    <t>3. PRACTICAL TRAINING</t>
  </si>
  <si>
    <t>Educational practice</t>
  </si>
  <si>
    <t>Internship</t>
  </si>
  <si>
    <t>Pre-diploma practice</t>
  </si>
  <si>
    <t>4. STATE CERTIFICATION</t>
  </si>
  <si>
    <t>Preparation for the defense of the final qualifying work</t>
  </si>
  <si>
    <t>Defense of final qualification work</t>
  </si>
  <si>
    <t>The total number of</t>
  </si>
  <si>
    <t>Number of hours per week</t>
  </si>
  <si>
    <t>Number of exams</t>
  </si>
  <si>
    <t>Number of credits</t>
  </si>
  <si>
    <t>Number of course projects</t>
  </si>
  <si>
    <t>Number of term papers</t>
  </si>
  <si>
    <t>*** - only for foreign studentsв</t>
  </si>
  <si>
    <t>Dean of the Faculty of ICT</t>
  </si>
  <si>
    <t xml:space="preserve">                Alexey PROGONNIY</t>
  </si>
  <si>
    <t>I AGREE</t>
  </si>
  <si>
    <t xml:space="preserve">I AGREE </t>
  </si>
  <si>
    <t>Vice-rector for scientific and pedagogical work Dmytro MKRTYCHYAN</t>
  </si>
  <si>
    <t>Head of the educational department Yevhenia ROMANOVYCH</t>
  </si>
  <si>
    <t xml:space="preserve">ICT Faculty Council                                                             </t>
  </si>
  <si>
    <t>Nazar OSTROVERKH</t>
  </si>
  <si>
    <t>Minutes of the meeting of the department "Specialized Computer Systems" from "___" January 2021</t>
  </si>
  <si>
    <t xml:space="preserve">Head Department of SCS                                                                                </t>
  </si>
  <si>
    <t>Valentin MOYSEENKO</t>
  </si>
  <si>
    <t>Supplement to the curriculum</t>
  </si>
  <si>
    <t>DISCIPLINES OF STUDENT FREE CHOICE</t>
  </si>
  <si>
    <t>1. CYCLE OF GENERAL TRAINING (four disciplines are selected from the list)</t>
  </si>
  <si>
    <t>History of world civilization</t>
  </si>
  <si>
    <t>Psychology</t>
  </si>
  <si>
    <t>Logic</t>
  </si>
  <si>
    <t>Sociology</t>
  </si>
  <si>
    <t>Technical translation</t>
  </si>
  <si>
    <t>Basics of marketing</t>
  </si>
  <si>
    <t>Politology</t>
  </si>
  <si>
    <t>History of railway transport</t>
  </si>
  <si>
    <t>Fundamentals of management</t>
  </si>
  <si>
    <t>Fundamentals of law</t>
  </si>
  <si>
    <t>Ukraine's foreign policy</t>
  </si>
  <si>
    <t>Culturology</t>
  </si>
  <si>
    <t>2. CYCLE OF PROFESSIONAL TRAINING (eight disciplines are selected from the list)</t>
  </si>
  <si>
    <t>Organization and management systems of databases</t>
  </si>
  <si>
    <t>Computer data transmission systems</t>
  </si>
  <si>
    <t>Development of applications for mobile devices</t>
  </si>
  <si>
    <t>Human-machine interfaces</t>
  </si>
  <si>
    <t>Economic theory and economics of railway transpor</t>
  </si>
  <si>
    <t>Hardware description languages</t>
  </si>
  <si>
    <t>Computer systems for collecting and processing technological information</t>
  </si>
  <si>
    <t>Cybersecurity of computer systems</t>
  </si>
  <si>
    <t>Controllers and their software</t>
  </si>
  <si>
    <t>Microcontrollers and microcontroller systems</t>
  </si>
  <si>
    <t>Formation and processing of images in computer graphic</t>
  </si>
  <si>
    <t>Architecture and programming of industrial control systems</t>
  </si>
  <si>
    <t>Mobile device programming</t>
  </si>
  <si>
    <t>WEB programming and IoT</t>
  </si>
  <si>
    <t>System interfaces and user interfaces</t>
  </si>
  <si>
    <t>Software testing and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</si>
</sst>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u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u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0" xfId="0" applyFont="1"/>
    <xf numFmtId="0" fontId="10" fillId="0" borderId="1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/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2" fillId="0" borderId="0" xfId="0" applyFont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wrapText="1"/>
    </xf>
    <xf numFmtId="164" fontId="2" fillId="0" borderId="29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center" wrapText="1"/>
    </xf>
    <xf numFmtId="164" fontId="1" fillId="0" borderId="29" xfId="0" applyNumberFormat="1" applyFont="1" applyFill="1" applyBorder="1" applyAlignment="1">
      <alignment horizontal="center" wrapText="1"/>
    </xf>
    <xf numFmtId="1" fontId="1" fillId="0" borderId="29" xfId="0" applyNumberFormat="1" applyFont="1" applyFill="1" applyBorder="1" applyAlignment="1">
      <alignment horizontal="center" wrapText="1"/>
    </xf>
    <xf numFmtId="1" fontId="1" fillId="0" borderId="30" xfId="0" applyNumberFormat="1" applyFont="1" applyFill="1" applyBorder="1" applyAlignment="1">
      <alignment horizontal="center" wrapText="1"/>
    </xf>
    <xf numFmtId="1" fontId="1" fillId="0" borderId="31" xfId="0" applyNumberFormat="1" applyFont="1" applyFill="1" applyBorder="1" applyAlignment="1">
      <alignment horizontal="center" wrapText="1"/>
    </xf>
    <xf numFmtId="1" fontId="1" fillId="0" borderId="32" xfId="0" applyNumberFormat="1" applyFont="1" applyFill="1" applyBorder="1" applyAlignment="1">
      <alignment horizontal="center" wrapText="1"/>
    </xf>
    <xf numFmtId="1" fontId="1" fillId="0" borderId="33" xfId="0" applyNumberFormat="1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2" fillId="0" borderId="35" xfId="0" applyNumberFormat="1" applyFont="1" applyFill="1" applyBorder="1" applyAlignment="1">
      <alignment horizontal="center" wrapText="1"/>
    </xf>
    <xf numFmtId="1" fontId="2" fillId="0" borderId="36" xfId="0" applyNumberFormat="1" applyFont="1" applyFill="1" applyBorder="1" applyAlignment="1">
      <alignment horizontal="center" wrapText="1"/>
    </xf>
    <xf numFmtId="1" fontId="2" fillId="0" borderId="37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center" vertical="center" wrapText="1"/>
    </xf>
    <xf numFmtId="1" fontId="11" fillId="0" borderId="39" xfId="0" applyNumberFormat="1" applyFont="1" applyFill="1" applyBorder="1" applyAlignment="1">
      <alignment horizontal="center" vertical="center" wrapText="1"/>
    </xf>
    <xf numFmtId="1" fontId="11" fillId="0" borderId="40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wrapText="1"/>
    </xf>
    <xf numFmtId="164" fontId="12" fillId="0" borderId="29" xfId="0" applyNumberFormat="1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49" fontId="11" fillId="2" borderId="38" xfId="0" applyNumberFormat="1" applyFont="1" applyFill="1" applyBorder="1" applyAlignment="1">
      <alignment vertical="center" wrapText="1"/>
    </xf>
    <xf numFmtId="0" fontId="11" fillId="2" borderId="39" xfId="0" applyFont="1" applyFill="1" applyBorder="1" applyAlignment="1">
      <alignment vertical="center" wrapText="1"/>
    </xf>
    <xf numFmtId="0" fontId="11" fillId="2" borderId="39" xfId="0" applyFont="1" applyFill="1" applyBorder="1" applyAlignment="1">
      <alignment horizontal="center" vertical="center" wrapText="1"/>
    </xf>
    <xf numFmtId="164" fontId="11" fillId="2" borderId="39" xfId="0" applyNumberFormat="1" applyFont="1" applyFill="1" applyBorder="1" applyAlignment="1">
      <alignment horizontal="center" vertical="center" wrapText="1"/>
    </xf>
    <xf numFmtId="1" fontId="11" fillId="2" borderId="39" xfId="0" applyNumberFormat="1" applyFont="1" applyFill="1" applyBorder="1" applyAlignment="1">
      <alignment horizontal="center" vertical="center" wrapText="1"/>
    </xf>
    <xf numFmtId="1" fontId="11" fillId="2" borderId="40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" fontId="11" fillId="2" borderId="42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44" xfId="0" applyNumberFormat="1" applyFont="1" applyFill="1" applyBorder="1" applyAlignment="1">
      <alignment horizontal="center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wrapText="1"/>
    </xf>
    <xf numFmtId="164" fontId="12" fillId="2" borderId="29" xfId="0" applyNumberFormat="1" applyFont="1" applyFill="1" applyBorder="1" applyAlignment="1">
      <alignment horizontal="center" wrapText="1"/>
    </xf>
    <xf numFmtId="1" fontId="12" fillId="2" borderId="29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" fontId="1" fillId="2" borderId="4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>
      <alignment horizontal="center" vertical="center" wrapText="1"/>
    </xf>
    <xf numFmtId="1" fontId="1" fillId="0" borderId="55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11" fillId="2" borderId="57" xfId="0" applyNumberFormat="1" applyFont="1" applyFill="1" applyBorder="1" applyAlignment="1">
      <alignment horizontal="center" vertical="center" wrapText="1"/>
    </xf>
    <xf numFmtId="0" fontId="2" fillId="0" borderId="58" xfId="0" applyFont="1" applyBorder="1"/>
    <xf numFmtId="0" fontId="14" fillId="0" borderId="0" xfId="0" applyFont="1"/>
    <xf numFmtId="0" fontId="0" fillId="0" borderId="59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1" fontId="11" fillId="2" borderId="61" xfId="0" applyNumberFormat="1" applyFont="1" applyFill="1" applyBorder="1" applyAlignment="1">
      <alignment horizontal="center" vertical="center" wrapText="1"/>
    </xf>
    <xf numFmtId="1" fontId="11" fillId="2" borderId="62" xfId="0" applyNumberFormat="1" applyFont="1" applyFill="1" applyBorder="1" applyAlignment="1">
      <alignment horizontal="center" vertical="center" wrapText="1"/>
    </xf>
    <xf numFmtId="1" fontId="11" fillId="2" borderId="63" xfId="0" applyNumberFormat="1" applyFont="1" applyFill="1" applyBorder="1" applyAlignment="1">
      <alignment horizontal="center" vertical="center" wrapText="1"/>
    </xf>
    <xf numFmtId="1" fontId="11" fillId="2" borderId="64" xfId="0" applyNumberFormat="1" applyFont="1" applyFill="1" applyBorder="1" applyAlignment="1">
      <alignment horizontal="center" vertical="center" wrapText="1"/>
    </xf>
    <xf numFmtId="1" fontId="11" fillId="2" borderId="65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horizontal="center" vertical="center" wrapText="1"/>
    </xf>
    <xf numFmtId="164" fontId="1" fillId="0" borderId="67" xfId="0" applyNumberFormat="1" applyFont="1" applyFill="1" applyBorder="1" applyAlignment="1">
      <alignment horizontal="center" vertical="center" wrapText="1"/>
    </xf>
    <xf numFmtId="1" fontId="1" fillId="0" borderId="6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8" xfId="0" applyNumberFormat="1" applyFont="1" applyFill="1" applyBorder="1" applyAlignment="1">
      <alignment horizontal="center" vertical="center" wrapText="1"/>
    </xf>
    <xf numFmtId="1" fontId="11" fillId="2" borderId="69" xfId="0" applyNumberFormat="1" applyFont="1" applyFill="1" applyBorder="1" applyAlignment="1">
      <alignment horizontal="center" vertical="center" wrapText="1"/>
    </xf>
    <xf numFmtId="1" fontId="1" fillId="0" borderId="70" xfId="0" applyNumberFormat="1" applyFont="1" applyFill="1" applyBorder="1" applyAlignment="1">
      <alignment horizontal="center" vertical="center" wrapText="1"/>
    </xf>
    <xf numFmtId="1" fontId="1" fillId="0" borderId="69" xfId="0" applyNumberFormat="1" applyFont="1" applyFill="1" applyBorder="1" applyAlignment="1">
      <alignment horizontal="center" vertical="center" wrapText="1"/>
    </xf>
    <xf numFmtId="1" fontId="1" fillId="0" borderId="7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0" fontId="17" fillId="0" borderId="114" xfId="0" applyFont="1" applyBorder="1" applyAlignment="1">
      <alignment horizontal="center" wrapText="1"/>
    </xf>
    <xf numFmtId="0" fontId="17" fillId="0" borderId="115" xfId="0" applyFont="1" applyBorder="1" applyAlignment="1">
      <alignment horizontal="center" wrapText="1"/>
    </xf>
    <xf numFmtId="0" fontId="17" fillId="0" borderId="11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14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118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7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7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8" fillId="0" borderId="1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90" xfId="0" applyBorder="1" applyAlignment="1">
      <alignment horizontal="left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49" fontId="2" fillId="0" borderId="9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" fontId="12" fillId="0" borderId="30" xfId="0" applyNumberFormat="1" applyFont="1" applyFill="1" applyBorder="1" applyAlignment="1">
      <alignment horizontal="center" wrapText="1"/>
    </xf>
    <xf numFmtId="1" fontId="12" fillId="0" borderId="31" xfId="0" applyNumberFormat="1" applyFont="1" applyFill="1" applyBorder="1" applyAlignment="1">
      <alignment horizontal="center" wrapText="1"/>
    </xf>
    <xf numFmtId="1" fontId="12" fillId="0" borderId="32" xfId="0" applyNumberFormat="1" applyFont="1" applyFill="1" applyBorder="1" applyAlignment="1">
      <alignment horizontal="center" wrapText="1"/>
    </xf>
    <xf numFmtId="1" fontId="12" fillId="0" borderId="33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1" fontId="2" fillId="0" borderId="31" xfId="0" applyNumberFormat="1" applyFont="1" applyFill="1" applyBorder="1" applyAlignment="1">
      <alignment horizontal="center" wrapText="1"/>
    </xf>
    <xf numFmtId="1" fontId="2" fillId="0" borderId="32" xfId="0" applyNumberFormat="1" applyFont="1" applyFill="1" applyBorder="1" applyAlignment="1">
      <alignment horizontal="center" wrapText="1"/>
    </xf>
    <xf numFmtId="1" fontId="2" fillId="0" borderId="110" xfId="0" applyNumberFormat="1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94" xfId="0" applyFont="1" applyBorder="1" applyAlignment="1">
      <alignment horizontal="center" wrapText="1"/>
    </xf>
    <xf numFmtId="0" fontId="2" fillId="0" borderId="95" xfId="0" applyFont="1" applyBorder="1" applyAlignment="1">
      <alignment horizontal="center" wrapText="1"/>
    </xf>
    <xf numFmtId="0" fontId="2" fillId="0" borderId="96" xfId="0" applyFont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2" fillId="0" borderId="97" xfId="0" applyFont="1" applyBorder="1" applyAlignment="1">
      <alignment horizontal="center" wrapText="1"/>
    </xf>
    <xf numFmtId="0" fontId="1" fillId="0" borderId="98" xfId="0" applyFont="1" applyBorder="1" applyAlignment="1">
      <alignment horizontal="center" vertical="center" textRotation="90" wrapText="1"/>
    </xf>
    <xf numFmtId="0" fontId="1" fillId="0" borderId="99" xfId="0" applyFont="1" applyBorder="1" applyAlignment="1">
      <alignment horizontal="center" vertical="center" textRotation="90" wrapText="1"/>
    </xf>
    <xf numFmtId="0" fontId="1" fillId="0" borderId="10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01" xfId="0" applyFont="1" applyBorder="1" applyAlignment="1">
      <alignment horizontal="center" wrapText="1"/>
    </xf>
    <xf numFmtId="0" fontId="1" fillId="0" borderId="102" xfId="0" applyFont="1" applyBorder="1" applyAlignment="1">
      <alignment horizontal="center" wrapText="1"/>
    </xf>
    <xf numFmtId="0" fontId="1" fillId="0" borderId="103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04" xfId="0" applyFont="1" applyBorder="1" applyAlignment="1">
      <alignment horizontal="center" vertical="center" textRotation="90" wrapText="1"/>
    </xf>
    <xf numFmtId="0" fontId="1" fillId="0" borderId="10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04" xfId="0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/>
    </xf>
    <xf numFmtId="0" fontId="1" fillId="0" borderId="107" xfId="0" applyFont="1" applyBorder="1" applyAlignment="1">
      <alignment horizontal="center" wrapText="1"/>
    </xf>
    <xf numFmtId="1" fontId="2" fillId="0" borderId="35" xfId="0" applyNumberFormat="1" applyFont="1" applyFill="1" applyBorder="1" applyAlignment="1">
      <alignment horizontal="center" wrapText="1"/>
    </xf>
    <xf numFmtId="1" fontId="2" fillId="0" borderId="37" xfId="0" applyNumberFormat="1" applyFont="1" applyFill="1" applyBorder="1" applyAlignment="1">
      <alignment horizont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textRotation="90" wrapText="1"/>
    </xf>
    <xf numFmtId="0" fontId="1" fillId="0" borderId="109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1" fontId="12" fillId="2" borderId="31" xfId="0" applyNumberFormat="1" applyFont="1" applyFill="1" applyBorder="1" applyAlignment="1">
      <alignment horizontal="center" wrapText="1"/>
    </xf>
    <xf numFmtId="1" fontId="12" fillId="2" borderId="33" xfId="0" applyNumberFormat="1" applyFont="1" applyFill="1" applyBorder="1" applyAlignment="1">
      <alignment horizontal="center" wrapText="1"/>
    </xf>
    <xf numFmtId="1" fontId="12" fillId="2" borderId="30" xfId="0" applyNumberFormat="1" applyFont="1" applyFill="1" applyBorder="1" applyAlignment="1">
      <alignment horizontal="center" wrapText="1"/>
    </xf>
    <xf numFmtId="1" fontId="12" fillId="2" borderId="32" xfId="0" applyNumberFormat="1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12" fillId="2" borderId="35" xfId="0" applyNumberFormat="1" applyFont="1" applyFill="1" applyBorder="1" applyAlignment="1">
      <alignment horizontal="center" vertical="center" wrapText="1"/>
    </xf>
    <xf numFmtId="49" fontId="12" fillId="2" borderId="37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2" fillId="0" borderId="36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1" fontId="2" fillId="0" borderId="111" xfId="0" applyNumberFormat="1" applyFont="1" applyFill="1" applyBorder="1" applyAlignment="1">
      <alignment horizontal="center" wrapText="1"/>
    </xf>
    <xf numFmtId="1" fontId="2" fillId="0" borderId="112" xfId="0" applyNumberFormat="1" applyFont="1" applyFill="1" applyBorder="1" applyAlignment="1">
      <alignment horizontal="center" wrapText="1"/>
    </xf>
    <xf numFmtId="1" fontId="2" fillId="0" borderId="106" xfId="0" applyNumberFormat="1" applyFont="1" applyFill="1" applyBorder="1" applyAlignment="1">
      <alignment horizontal="center" wrapText="1"/>
    </xf>
    <xf numFmtId="1" fontId="2" fillId="0" borderId="113" xfId="0" applyNumberFormat="1" applyFont="1" applyFill="1" applyBorder="1" applyAlignment="1">
      <alignment horizontal="center" wrapText="1"/>
    </xf>
    <xf numFmtId="1" fontId="2" fillId="0" borderId="101" xfId="0" applyNumberFormat="1" applyFont="1" applyFill="1" applyBorder="1" applyAlignment="1">
      <alignment horizontal="center" wrapText="1"/>
    </xf>
    <xf numFmtId="1" fontId="2" fillId="0" borderId="102" xfId="0" applyNumberFormat="1" applyFont="1" applyFill="1" applyBorder="1" applyAlignment="1">
      <alignment horizontal="center" wrapText="1"/>
    </xf>
    <xf numFmtId="1" fontId="2" fillId="0" borderId="103" xfId="0" applyNumberFormat="1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left" wrapText="1"/>
    </xf>
    <xf numFmtId="0" fontId="2" fillId="0" borderId="112" xfId="0" applyFont="1" applyFill="1" applyBorder="1" applyAlignment="1">
      <alignment horizontal="left" wrapText="1"/>
    </xf>
    <xf numFmtId="0" fontId="2" fillId="0" borderId="113" xfId="0" applyFont="1" applyFill="1" applyBorder="1" applyAlignment="1">
      <alignment horizontal="left" wrapText="1"/>
    </xf>
    <xf numFmtId="0" fontId="2" fillId="0" borderId="94" xfId="0" applyFont="1" applyFill="1" applyBorder="1" applyAlignment="1">
      <alignment horizontal="left" wrapText="1"/>
    </xf>
    <xf numFmtId="0" fontId="2" fillId="0" borderId="95" xfId="0" applyFont="1" applyFill="1" applyBorder="1" applyAlignment="1">
      <alignment horizontal="left" wrapText="1"/>
    </xf>
    <xf numFmtId="0" fontId="2" fillId="0" borderId="9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0"/>
  <sheetViews>
    <sheetView topLeftCell="A22" workbookViewId="0">
      <selection activeCell="AM31" sqref="AM31"/>
    </sheetView>
  </sheetViews>
  <sheetFormatPr defaultRowHeight="15" x14ac:dyDescent="0.2"/>
  <cols>
    <col min="2" max="14" width="2.95703125" customWidth="1"/>
    <col min="15" max="15" width="8.33984375" customWidth="1"/>
    <col min="16" max="53" width="2.95703125" customWidth="1"/>
  </cols>
  <sheetData>
    <row r="1" spans="1:53" x14ac:dyDescent="0.2">
      <c r="A1" s="212" t="s">
        <v>86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1"/>
      <c r="N1" s="11"/>
      <c r="O1" s="11"/>
      <c r="P1" s="11"/>
      <c r="Q1" s="181"/>
      <c r="R1" s="181"/>
      <c r="S1" s="181"/>
      <c r="AV1" s="12"/>
    </row>
    <row r="2" spans="1:53" x14ac:dyDescent="0.2">
      <c r="A2" s="7" t="s">
        <v>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11"/>
      <c r="O2" s="11"/>
      <c r="P2" s="11"/>
      <c r="Q2" s="181"/>
      <c r="R2" s="181"/>
      <c r="S2" s="181"/>
    </row>
    <row r="3" spans="1:53" x14ac:dyDescent="0.2">
      <c r="A3" s="14" t="s">
        <v>88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1"/>
      <c r="R3" s="181"/>
      <c r="S3" s="181"/>
    </row>
    <row r="4" spans="1:53" x14ac:dyDescent="0.2">
      <c r="A4" s="180" t="s">
        <v>89</v>
      </c>
      <c r="B4" s="180"/>
      <c r="C4" s="180"/>
      <c r="D4" s="180"/>
      <c r="E4" s="180"/>
      <c r="F4" s="14"/>
      <c r="G4" s="7"/>
      <c r="H4" s="7"/>
      <c r="I4" s="7"/>
      <c r="J4" s="7"/>
      <c r="K4" s="7"/>
      <c r="L4" s="7"/>
      <c r="M4" s="11"/>
      <c r="N4" s="11"/>
      <c r="O4" s="11"/>
      <c r="P4" s="11"/>
      <c r="Q4" s="181"/>
      <c r="R4" s="181"/>
      <c r="S4" s="181"/>
    </row>
    <row r="5" spans="1:53" x14ac:dyDescent="0.2">
      <c r="A5" s="14" t="s">
        <v>90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53" x14ac:dyDescent="0.2">
      <c r="A6" s="208" t="s">
        <v>91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181"/>
      <c r="O6" s="181"/>
      <c r="P6" s="181"/>
      <c r="Q6" s="181"/>
      <c r="R6" s="181"/>
      <c r="S6" s="181"/>
    </row>
    <row r="7" spans="1:53" x14ac:dyDescent="0.2">
      <c r="A7" s="14" t="s">
        <v>92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81"/>
      <c r="O7" s="181"/>
      <c r="P7" s="181"/>
      <c r="Q7" s="181"/>
      <c r="R7" s="181"/>
      <c r="S7" s="181"/>
    </row>
    <row r="8" spans="1:53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81"/>
      <c r="O8" s="181"/>
      <c r="P8" s="181"/>
      <c r="Q8" s="181"/>
      <c r="R8" s="181"/>
      <c r="S8" s="181"/>
    </row>
    <row r="9" spans="1:53" x14ac:dyDescent="0.2">
      <c r="A9" s="213" t="s">
        <v>93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</row>
    <row r="10" spans="1:53" x14ac:dyDescent="0.2">
      <c r="A10" s="213" t="s">
        <v>94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</row>
    <row r="11" spans="1:53" ht="15.75" customHeight="1" x14ac:dyDescent="0.2"/>
    <row r="12" spans="1:53" s="13" customFormat="1" ht="21" x14ac:dyDescent="0.3">
      <c r="A12" s="216" t="s">
        <v>95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</row>
    <row r="14" spans="1:53" s="11" customFormat="1" x14ac:dyDescent="0.2">
      <c r="A14" s="14" t="s">
        <v>96</v>
      </c>
      <c r="C14" s="15"/>
      <c r="D14" s="15"/>
      <c r="E14" s="15"/>
      <c r="F14" s="15" t="s">
        <v>99</v>
      </c>
      <c r="K14" s="206" t="s">
        <v>102</v>
      </c>
      <c r="P14" s="15" t="s">
        <v>103</v>
      </c>
      <c r="AH14" s="14" t="s">
        <v>104</v>
      </c>
      <c r="AM14" s="15"/>
      <c r="AN14" s="15" t="s">
        <v>107</v>
      </c>
      <c r="AO14" s="16"/>
      <c r="AP14" s="16"/>
      <c r="AQ14" s="16"/>
      <c r="AR14" s="16"/>
      <c r="AS14" s="16"/>
      <c r="AT14" s="16"/>
      <c r="AU14" s="16"/>
      <c r="AV14" s="16"/>
    </row>
    <row r="15" spans="1:53" s="11" customFormat="1" x14ac:dyDescent="0.2">
      <c r="A15" s="14" t="s">
        <v>97</v>
      </c>
      <c r="D15" s="15"/>
      <c r="E15" s="15"/>
      <c r="F15" s="15" t="s">
        <v>100</v>
      </c>
      <c r="AM15" s="15"/>
      <c r="AN15" s="207" t="s">
        <v>108</v>
      </c>
      <c r="AO15" s="15"/>
      <c r="AP15" s="15"/>
    </row>
    <row r="16" spans="1:53" s="11" customFormat="1" ht="14.25" customHeight="1" x14ac:dyDescent="0.2">
      <c r="A16" s="14" t="s">
        <v>98</v>
      </c>
      <c r="D16" s="15"/>
      <c r="E16" s="15"/>
      <c r="F16" s="15" t="s">
        <v>101</v>
      </c>
      <c r="Q16" s="68"/>
      <c r="R16" s="68"/>
      <c r="AM16" s="15"/>
      <c r="AN16" s="15" t="s">
        <v>109</v>
      </c>
      <c r="AO16" s="15"/>
      <c r="AP16" s="15"/>
    </row>
    <row r="17" spans="1:53" s="11" customFormat="1" x14ac:dyDescent="0.2">
      <c r="A17" s="14"/>
      <c r="D17" s="15"/>
      <c r="E17" s="15"/>
      <c r="F17" s="15"/>
      <c r="Q17" s="68"/>
      <c r="R17" s="68"/>
      <c r="S17" s="68"/>
      <c r="T17" s="68"/>
      <c r="U17" s="68"/>
      <c r="V17" s="68"/>
      <c r="W17" s="68"/>
      <c r="X17" s="68"/>
      <c r="AH17" s="14" t="s">
        <v>105</v>
      </c>
      <c r="AN17" s="15" t="s">
        <v>110</v>
      </c>
    </row>
    <row r="18" spans="1:53" x14ac:dyDescent="0.2">
      <c r="A18" s="14"/>
      <c r="E18" s="15"/>
      <c r="F18" s="15"/>
      <c r="AH18" s="14" t="s">
        <v>106</v>
      </c>
      <c r="AN18" s="15" t="s">
        <v>111</v>
      </c>
    </row>
    <row r="19" spans="1:53" x14ac:dyDescent="0.2">
      <c r="A19" s="14"/>
      <c r="E19" s="15"/>
      <c r="F19" s="15"/>
      <c r="AK19" s="11"/>
      <c r="AQ19" s="15"/>
    </row>
    <row r="21" spans="1:53" x14ac:dyDescent="0.2">
      <c r="A21" s="213" t="s">
        <v>112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</row>
    <row r="23" spans="1:53" ht="19.5" thickBot="1" x14ac:dyDescent="0.3">
      <c r="A23" s="217" t="s">
        <v>113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</row>
    <row r="24" spans="1:53" s="20" customFormat="1" ht="15.75" customHeight="1" thickTop="1" thickBot="1" x14ac:dyDescent="0.25">
      <c r="A24" s="214" t="s">
        <v>114</v>
      </c>
      <c r="B24" s="209" t="s">
        <v>117</v>
      </c>
      <c r="C24" s="210"/>
      <c r="D24" s="210"/>
      <c r="E24" s="211"/>
      <c r="F24" s="209" t="s">
        <v>115</v>
      </c>
      <c r="G24" s="210"/>
      <c r="H24" s="210"/>
      <c r="I24" s="211"/>
      <c r="J24" s="209" t="s">
        <v>116</v>
      </c>
      <c r="K24" s="210"/>
      <c r="L24" s="210"/>
      <c r="M24" s="210"/>
      <c r="N24" s="211"/>
      <c r="O24" s="209" t="s">
        <v>118</v>
      </c>
      <c r="P24" s="210"/>
      <c r="Q24" s="210"/>
      <c r="R24" s="211"/>
      <c r="S24" s="209" t="s">
        <v>119</v>
      </c>
      <c r="T24" s="210"/>
      <c r="U24" s="210"/>
      <c r="V24" s="210"/>
      <c r="W24" s="211"/>
      <c r="X24" s="209" t="s">
        <v>120</v>
      </c>
      <c r="Y24" s="210"/>
      <c r="Z24" s="210"/>
      <c r="AA24" s="211"/>
      <c r="AB24" s="209" t="s">
        <v>121</v>
      </c>
      <c r="AC24" s="210"/>
      <c r="AD24" s="210"/>
      <c r="AE24" s="211"/>
      <c r="AF24" s="209" t="s">
        <v>122</v>
      </c>
      <c r="AG24" s="210"/>
      <c r="AH24" s="210"/>
      <c r="AI24" s="211"/>
      <c r="AJ24" s="209" t="s">
        <v>123</v>
      </c>
      <c r="AK24" s="210"/>
      <c r="AL24" s="210"/>
      <c r="AM24" s="210"/>
      <c r="AN24" s="211"/>
      <c r="AO24" s="209" t="s">
        <v>124</v>
      </c>
      <c r="AP24" s="210"/>
      <c r="AQ24" s="210"/>
      <c r="AR24" s="211"/>
      <c r="AS24" s="209" t="s">
        <v>125</v>
      </c>
      <c r="AT24" s="210"/>
      <c r="AU24" s="210"/>
      <c r="AV24" s="211"/>
      <c r="AW24" s="17" t="s">
        <v>126</v>
      </c>
      <c r="AX24" s="18"/>
      <c r="AY24" s="18"/>
      <c r="AZ24" s="18"/>
      <c r="BA24" s="19"/>
    </row>
    <row r="25" spans="1:53" s="23" customFormat="1" ht="23.25" customHeight="1" x14ac:dyDescent="0.2">
      <c r="A25" s="215"/>
      <c r="B25" s="21">
        <v>1</v>
      </c>
      <c r="C25" s="21">
        <v>2</v>
      </c>
      <c r="D25" s="21">
        <v>3</v>
      </c>
      <c r="E25" s="21">
        <v>4</v>
      </c>
      <c r="F25" s="21">
        <v>5</v>
      </c>
      <c r="G25" s="21">
        <v>6</v>
      </c>
      <c r="H25" s="21">
        <v>7</v>
      </c>
      <c r="I25" s="21"/>
      <c r="J25" s="21">
        <v>8</v>
      </c>
      <c r="K25" s="21">
        <v>9</v>
      </c>
      <c r="L25" s="21">
        <v>10</v>
      </c>
      <c r="M25" s="21">
        <v>11</v>
      </c>
      <c r="N25" s="21">
        <v>12</v>
      </c>
      <c r="O25" s="21">
        <v>13</v>
      </c>
      <c r="P25" s="21">
        <v>14</v>
      </c>
      <c r="Q25" s="21"/>
      <c r="R25" s="21">
        <v>15</v>
      </c>
      <c r="S25" s="21">
        <v>16</v>
      </c>
      <c r="T25" s="21">
        <v>17</v>
      </c>
      <c r="U25" s="21">
        <v>18</v>
      </c>
      <c r="V25" s="21">
        <v>19</v>
      </c>
      <c r="W25" s="21">
        <v>20</v>
      </c>
      <c r="X25" s="21">
        <v>21</v>
      </c>
      <c r="Y25" s="21">
        <v>22</v>
      </c>
      <c r="Z25" s="21">
        <v>23</v>
      </c>
      <c r="AA25" s="21">
        <v>24</v>
      </c>
      <c r="AB25" s="21">
        <v>25</v>
      </c>
      <c r="AC25" s="21">
        <v>26</v>
      </c>
      <c r="AD25" s="21">
        <v>27</v>
      </c>
      <c r="AE25" s="21">
        <v>28</v>
      </c>
      <c r="AF25" s="21"/>
      <c r="AG25" s="21">
        <v>29</v>
      </c>
      <c r="AH25" s="21">
        <v>30</v>
      </c>
      <c r="AI25" s="21">
        <v>31</v>
      </c>
      <c r="AJ25" s="21">
        <v>32</v>
      </c>
      <c r="AK25" s="21">
        <v>33</v>
      </c>
      <c r="AL25" s="21">
        <v>34</v>
      </c>
      <c r="AM25" s="21">
        <v>35</v>
      </c>
      <c r="AN25" s="21"/>
      <c r="AO25" s="21">
        <v>36</v>
      </c>
      <c r="AP25" s="21">
        <v>37</v>
      </c>
      <c r="AQ25" s="21">
        <v>38</v>
      </c>
      <c r="AR25" s="21">
        <v>39</v>
      </c>
      <c r="AS25" s="21">
        <v>40</v>
      </c>
      <c r="AT25" s="21">
        <v>41</v>
      </c>
      <c r="AU25" s="21">
        <v>42</v>
      </c>
      <c r="AV25" s="21">
        <v>43</v>
      </c>
      <c r="AW25" s="21">
        <v>44</v>
      </c>
      <c r="AX25" s="21">
        <v>45</v>
      </c>
      <c r="AY25" s="21">
        <v>46</v>
      </c>
      <c r="AZ25" s="21">
        <v>47</v>
      </c>
      <c r="BA25" s="22">
        <v>48</v>
      </c>
    </row>
    <row r="26" spans="1:53" s="20" customFormat="1" ht="11.25" x14ac:dyDescent="0.15">
      <c r="A26" s="24">
        <v>1</v>
      </c>
      <c r="B26" s="25" t="s">
        <v>1</v>
      </c>
      <c r="C26" s="25" t="s">
        <v>1</v>
      </c>
      <c r="D26" s="25" t="s">
        <v>1</v>
      </c>
      <c r="E26" s="25" t="s">
        <v>6</v>
      </c>
      <c r="F26" s="25" t="s">
        <v>1</v>
      </c>
      <c r="G26" s="25" t="s">
        <v>1</v>
      </c>
      <c r="H26" s="39" t="s">
        <v>1</v>
      </c>
      <c r="I26" s="39" t="s">
        <v>7</v>
      </c>
      <c r="J26" s="39" t="s">
        <v>1</v>
      </c>
      <c r="K26" s="39" t="s">
        <v>1</v>
      </c>
      <c r="L26" s="39" t="s">
        <v>1</v>
      </c>
      <c r="M26" s="39" t="s">
        <v>1</v>
      </c>
      <c r="N26" s="39" t="s">
        <v>1</v>
      </c>
      <c r="O26" s="39" t="s">
        <v>1</v>
      </c>
      <c r="P26" s="39" t="s">
        <v>1</v>
      </c>
      <c r="Q26" s="39" t="s">
        <v>7</v>
      </c>
      <c r="R26" s="39" t="s">
        <v>1</v>
      </c>
      <c r="S26" s="39" t="s">
        <v>8</v>
      </c>
      <c r="T26" s="39" t="s">
        <v>2</v>
      </c>
      <c r="U26" s="39" t="s">
        <v>3</v>
      </c>
      <c r="V26" s="39" t="s">
        <v>3</v>
      </c>
      <c r="W26" s="39" t="s">
        <v>3</v>
      </c>
      <c r="X26" s="39" t="s">
        <v>1</v>
      </c>
      <c r="Y26" s="39" t="s">
        <v>1</v>
      </c>
      <c r="Z26" s="39" t="s">
        <v>1</v>
      </c>
      <c r="AA26" s="39" t="s">
        <v>1</v>
      </c>
      <c r="AB26" s="39" t="s">
        <v>1</v>
      </c>
      <c r="AC26" s="39" t="s">
        <v>1</v>
      </c>
      <c r="AD26" s="39" t="s">
        <v>1</v>
      </c>
      <c r="AE26" s="39" t="s">
        <v>1</v>
      </c>
      <c r="AF26" s="39" t="s">
        <v>7</v>
      </c>
      <c r="AG26" s="39" t="s">
        <v>1</v>
      </c>
      <c r="AH26" s="39" t="s">
        <v>1</v>
      </c>
      <c r="AI26" s="39" t="s">
        <v>1</v>
      </c>
      <c r="AJ26" s="39" t="s">
        <v>6</v>
      </c>
      <c r="AK26" s="39" t="s">
        <v>1</v>
      </c>
      <c r="AL26" s="39" t="s">
        <v>1</v>
      </c>
      <c r="AM26" s="39" t="s">
        <v>1</v>
      </c>
      <c r="AN26" s="39" t="s">
        <v>7</v>
      </c>
      <c r="AO26" s="39" t="s">
        <v>2</v>
      </c>
      <c r="AP26" s="39" t="s">
        <v>2</v>
      </c>
      <c r="AQ26" s="25" t="s">
        <v>3</v>
      </c>
      <c r="AR26" s="25" t="s">
        <v>3</v>
      </c>
      <c r="AS26" s="25" t="s">
        <v>3</v>
      </c>
      <c r="AT26" s="25" t="s">
        <v>3</v>
      </c>
      <c r="AU26" s="25" t="s">
        <v>3</v>
      </c>
      <c r="AV26" s="25" t="s">
        <v>3</v>
      </c>
      <c r="AW26" s="25" t="s">
        <v>3</v>
      </c>
      <c r="AX26" s="25" t="s">
        <v>3</v>
      </c>
      <c r="AY26" s="25" t="s">
        <v>3</v>
      </c>
      <c r="AZ26" s="25" t="s">
        <v>3</v>
      </c>
      <c r="BA26" s="26" t="s">
        <v>3</v>
      </c>
    </row>
    <row r="27" spans="1:53" s="20" customFormat="1" ht="11.25" x14ac:dyDescent="0.15">
      <c r="A27" s="24">
        <v>2</v>
      </c>
      <c r="B27" s="25" t="s">
        <v>1</v>
      </c>
      <c r="C27" s="25" t="s">
        <v>1</v>
      </c>
      <c r="D27" s="25" t="s">
        <v>1</v>
      </c>
      <c r="E27" s="25" t="s">
        <v>1</v>
      </c>
      <c r="F27" s="25" t="s">
        <v>1</v>
      </c>
      <c r="G27" s="25" t="s">
        <v>1</v>
      </c>
      <c r="H27" s="39" t="s">
        <v>1</v>
      </c>
      <c r="I27" s="39" t="s">
        <v>7</v>
      </c>
      <c r="J27" s="39" t="s">
        <v>1</v>
      </c>
      <c r="K27" s="39" t="s">
        <v>1</v>
      </c>
      <c r="L27" s="39" t="s">
        <v>1</v>
      </c>
      <c r="M27" s="39" t="s">
        <v>1</v>
      </c>
      <c r="N27" s="39" t="s">
        <v>1</v>
      </c>
      <c r="O27" s="39" t="s">
        <v>1</v>
      </c>
      <c r="P27" s="39" t="s">
        <v>1</v>
      </c>
      <c r="Q27" s="39" t="s">
        <v>7</v>
      </c>
      <c r="R27" s="39" t="s">
        <v>1</v>
      </c>
      <c r="S27" s="39" t="s">
        <v>8</v>
      </c>
      <c r="T27" s="39" t="s">
        <v>2</v>
      </c>
      <c r="U27" s="39" t="s">
        <v>3</v>
      </c>
      <c r="V27" s="39" t="s">
        <v>3</v>
      </c>
      <c r="W27" s="39" t="s">
        <v>3</v>
      </c>
      <c r="X27" s="39" t="s">
        <v>1</v>
      </c>
      <c r="Y27" s="39" t="s">
        <v>1</v>
      </c>
      <c r="Z27" s="39" t="s">
        <v>1</v>
      </c>
      <c r="AA27" s="39" t="s">
        <v>1</v>
      </c>
      <c r="AB27" s="39" t="s">
        <v>1</v>
      </c>
      <c r="AC27" s="39" t="s">
        <v>1</v>
      </c>
      <c r="AD27" s="39" t="s">
        <v>1</v>
      </c>
      <c r="AE27" s="39" t="s">
        <v>1</v>
      </c>
      <c r="AF27" s="39" t="s">
        <v>7</v>
      </c>
      <c r="AG27" s="39" t="s">
        <v>1</v>
      </c>
      <c r="AH27" s="39" t="s">
        <v>1</v>
      </c>
      <c r="AI27" s="39" t="s">
        <v>1</v>
      </c>
      <c r="AJ27" s="39" t="s">
        <v>1</v>
      </c>
      <c r="AK27" s="39" t="s">
        <v>1</v>
      </c>
      <c r="AL27" s="39" t="s">
        <v>1</v>
      </c>
      <c r="AM27" s="39" t="s">
        <v>1</v>
      </c>
      <c r="AN27" s="39" t="s">
        <v>7</v>
      </c>
      <c r="AO27" s="39" t="s">
        <v>2</v>
      </c>
      <c r="AP27" s="39" t="s">
        <v>2</v>
      </c>
      <c r="AQ27" s="39" t="s">
        <v>4</v>
      </c>
      <c r="AR27" s="25" t="s">
        <v>4</v>
      </c>
      <c r="AS27" s="25" t="s">
        <v>4</v>
      </c>
      <c r="AT27" s="25" t="s">
        <v>3</v>
      </c>
      <c r="AU27" s="25" t="s">
        <v>3</v>
      </c>
      <c r="AV27" s="25" t="s">
        <v>3</v>
      </c>
      <c r="AW27" s="25" t="s">
        <v>3</v>
      </c>
      <c r="AX27" s="25" t="s">
        <v>3</v>
      </c>
      <c r="AY27" s="25" t="s">
        <v>3</v>
      </c>
      <c r="AZ27" s="25" t="s">
        <v>3</v>
      </c>
      <c r="BA27" s="26" t="s">
        <v>3</v>
      </c>
    </row>
    <row r="28" spans="1:53" s="20" customFormat="1" ht="11.25" x14ac:dyDescent="0.15">
      <c r="A28" s="24">
        <v>3</v>
      </c>
      <c r="B28" s="25" t="s">
        <v>1</v>
      </c>
      <c r="C28" s="25" t="s">
        <v>1</v>
      </c>
      <c r="D28" s="25" t="s">
        <v>1</v>
      </c>
      <c r="E28" s="25" t="s">
        <v>1</v>
      </c>
      <c r="F28" s="25" t="s">
        <v>1</v>
      </c>
      <c r="G28" s="25" t="s">
        <v>1</v>
      </c>
      <c r="H28" s="39" t="s">
        <v>1</v>
      </c>
      <c r="I28" s="39" t="s">
        <v>7</v>
      </c>
      <c r="J28" s="39" t="s">
        <v>1</v>
      </c>
      <c r="K28" s="39" t="s">
        <v>1</v>
      </c>
      <c r="L28" s="39" t="s">
        <v>1</v>
      </c>
      <c r="M28" s="39" t="s">
        <v>1</v>
      </c>
      <c r="N28" s="39" t="s">
        <v>1</v>
      </c>
      <c r="O28" s="39" t="s">
        <v>1</v>
      </c>
      <c r="P28" s="39" t="s">
        <v>1</v>
      </c>
      <c r="Q28" s="39" t="s">
        <v>7</v>
      </c>
      <c r="R28" s="39" t="s">
        <v>1</v>
      </c>
      <c r="S28" s="39" t="s">
        <v>8</v>
      </c>
      <c r="T28" s="39" t="s">
        <v>2</v>
      </c>
      <c r="U28" s="39" t="s">
        <v>3</v>
      </c>
      <c r="V28" s="39" t="s">
        <v>3</v>
      </c>
      <c r="W28" s="39" t="s">
        <v>3</v>
      </c>
      <c r="X28" s="39" t="s">
        <v>1</v>
      </c>
      <c r="Y28" s="39" t="s">
        <v>1</v>
      </c>
      <c r="Z28" s="39" t="s">
        <v>1</v>
      </c>
      <c r="AA28" s="39" t="s">
        <v>1</v>
      </c>
      <c r="AB28" s="39" t="s">
        <v>1</v>
      </c>
      <c r="AC28" s="39" t="s">
        <v>1</v>
      </c>
      <c r="AD28" s="39" t="s">
        <v>1</v>
      </c>
      <c r="AE28" s="39" t="s">
        <v>1</v>
      </c>
      <c r="AF28" s="39" t="s">
        <v>7</v>
      </c>
      <c r="AG28" s="39" t="s">
        <v>1</v>
      </c>
      <c r="AH28" s="39" t="s">
        <v>1</v>
      </c>
      <c r="AI28" s="39" t="s">
        <v>1</v>
      </c>
      <c r="AJ28" s="39" t="s">
        <v>1</v>
      </c>
      <c r="AK28" s="39" t="s">
        <v>1</v>
      </c>
      <c r="AL28" s="39" t="s">
        <v>1</v>
      </c>
      <c r="AM28" s="39" t="s">
        <v>1</v>
      </c>
      <c r="AN28" s="39" t="s">
        <v>7</v>
      </c>
      <c r="AO28" s="39" t="s">
        <v>2</v>
      </c>
      <c r="AP28" s="39" t="s">
        <v>2</v>
      </c>
      <c r="AQ28" s="39" t="s">
        <v>4</v>
      </c>
      <c r="AR28" s="25" t="s">
        <v>4</v>
      </c>
      <c r="AS28" s="25" t="s">
        <v>4</v>
      </c>
      <c r="AT28" s="25" t="s">
        <v>3</v>
      </c>
      <c r="AU28" s="25" t="s">
        <v>3</v>
      </c>
      <c r="AV28" s="25" t="s">
        <v>3</v>
      </c>
      <c r="AW28" s="25" t="s">
        <v>3</v>
      </c>
      <c r="AX28" s="25" t="s">
        <v>3</v>
      </c>
      <c r="AY28" s="25" t="s">
        <v>3</v>
      </c>
      <c r="AZ28" s="25" t="s">
        <v>3</v>
      </c>
      <c r="BA28" s="26" t="s">
        <v>3</v>
      </c>
    </row>
    <row r="29" spans="1:53" s="20" customFormat="1" ht="12" thickBot="1" x14ac:dyDescent="0.2">
      <c r="A29" s="27">
        <v>4</v>
      </c>
      <c r="B29" s="28" t="s">
        <v>1</v>
      </c>
      <c r="C29" s="28" t="s">
        <v>1</v>
      </c>
      <c r="D29" s="28" t="s">
        <v>1</v>
      </c>
      <c r="E29" s="28" t="s">
        <v>1</v>
      </c>
      <c r="F29" s="28" t="s">
        <v>1</v>
      </c>
      <c r="G29" s="28" t="s">
        <v>1</v>
      </c>
      <c r="H29" s="40" t="s">
        <v>1</v>
      </c>
      <c r="I29" s="40" t="s">
        <v>7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0" t="s">
        <v>1</v>
      </c>
      <c r="P29" s="40" t="s">
        <v>1</v>
      </c>
      <c r="Q29" s="40" t="s">
        <v>7</v>
      </c>
      <c r="R29" s="40" t="s">
        <v>1</v>
      </c>
      <c r="S29" s="40" t="s">
        <v>8</v>
      </c>
      <c r="T29" s="40" t="s">
        <v>2</v>
      </c>
      <c r="U29" s="40" t="s">
        <v>3</v>
      </c>
      <c r="V29" s="40" t="s">
        <v>3</v>
      </c>
      <c r="W29" s="40" t="s">
        <v>3</v>
      </c>
      <c r="X29" s="40" t="s">
        <v>1</v>
      </c>
      <c r="Y29" s="40" t="s">
        <v>1</v>
      </c>
      <c r="Z29" s="40" t="s">
        <v>1</v>
      </c>
      <c r="AA29" s="40" t="s">
        <v>1</v>
      </c>
      <c r="AB29" s="40" t="s">
        <v>1</v>
      </c>
      <c r="AC29" s="40" t="s">
        <v>1</v>
      </c>
      <c r="AD29" s="40" t="s">
        <v>1</v>
      </c>
      <c r="AE29" s="39" t="s">
        <v>1</v>
      </c>
      <c r="AF29" s="39" t="s">
        <v>1</v>
      </c>
      <c r="AG29" s="40" t="s">
        <v>1</v>
      </c>
      <c r="AH29" s="40" t="s">
        <v>2</v>
      </c>
      <c r="AI29" s="156" t="s">
        <v>2</v>
      </c>
      <c r="AJ29" s="40" t="s">
        <v>4</v>
      </c>
      <c r="AK29" s="40" t="s">
        <v>4</v>
      </c>
      <c r="AL29" s="40" t="s">
        <v>85</v>
      </c>
      <c r="AM29" s="40" t="s">
        <v>85</v>
      </c>
      <c r="AN29" s="40" t="s">
        <v>85</v>
      </c>
      <c r="AO29" s="40" t="s">
        <v>85</v>
      </c>
      <c r="AP29" s="40" t="s">
        <v>85</v>
      </c>
      <c r="AQ29" s="40" t="s">
        <v>84</v>
      </c>
      <c r="AR29" s="40"/>
      <c r="AS29" s="28"/>
      <c r="AT29" s="28"/>
      <c r="AU29" s="28"/>
      <c r="AV29" s="28"/>
      <c r="AW29" s="28"/>
      <c r="AX29" s="28"/>
      <c r="AY29" s="28"/>
      <c r="AZ29" s="28"/>
      <c r="BA29" s="29"/>
    </row>
    <row r="30" spans="1:53" s="20" customFormat="1" ht="12" thickTop="1" x14ac:dyDescent="0.15">
      <c r="A30" s="20" t="s">
        <v>127</v>
      </c>
      <c r="B30" s="30"/>
      <c r="C30" s="31" t="s">
        <v>1</v>
      </c>
      <c r="D30" s="31" t="s">
        <v>0</v>
      </c>
      <c r="E30" s="30" t="s">
        <v>128</v>
      </c>
      <c r="F30" s="30"/>
      <c r="G30" s="30"/>
      <c r="H30" s="30"/>
      <c r="I30" s="30"/>
      <c r="J30" s="30"/>
      <c r="K30" s="31" t="s">
        <v>2</v>
      </c>
      <c r="L30" s="31" t="s">
        <v>0</v>
      </c>
      <c r="M30" s="30" t="s">
        <v>130</v>
      </c>
      <c r="N30" s="30"/>
      <c r="O30" s="30"/>
      <c r="P30" s="30"/>
      <c r="Q30" s="30"/>
      <c r="R30" s="30"/>
      <c r="S30" s="31" t="s">
        <v>4</v>
      </c>
      <c r="T30" s="31" t="s">
        <v>0</v>
      </c>
      <c r="U30" s="30" t="s">
        <v>131</v>
      </c>
      <c r="V30" s="30"/>
      <c r="W30" s="30"/>
      <c r="X30" s="31" t="s">
        <v>3</v>
      </c>
      <c r="Y30" s="33" t="s">
        <v>0</v>
      </c>
      <c r="Z30" s="30" t="s">
        <v>132</v>
      </c>
      <c r="AA30" s="30"/>
      <c r="AB30" s="30"/>
      <c r="AC30" s="31" t="s">
        <v>7</v>
      </c>
      <c r="AD30" s="33" t="s">
        <v>0</v>
      </c>
      <c r="AE30" s="30" t="s">
        <v>133</v>
      </c>
      <c r="AF30" s="30"/>
      <c r="AG30" s="30"/>
      <c r="AH30" s="30"/>
      <c r="AI30" s="30"/>
      <c r="AJ30" s="30"/>
      <c r="AK30" s="30"/>
      <c r="AL30" s="30"/>
      <c r="AM30" s="30"/>
      <c r="AN30" s="41"/>
      <c r="AO30" s="31"/>
      <c r="AP30" s="30"/>
    </row>
    <row r="31" spans="1:53" s="20" customFormat="1" ht="11.25" x14ac:dyDescent="0.15">
      <c r="B31" s="32"/>
      <c r="C31" s="33" t="s">
        <v>85</v>
      </c>
      <c r="D31" s="33" t="s">
        <v>0</v>
      </c>
      <c r="E31" s="32" t="s">
        <v>129</v>
      </c>
      <c r="F31" s="32"/>
      <c r="G31" s="32"/>
      <c r="H31" s="32"/>
      <c r="I31" s="32"/>
      <c r="J31" s="32"/>
      <c r="K31" s="33"/>
      <c r="L31" s="33"/>
      <c r="M31" s="32"/>
      <c r="N31" s="32"/>
      <c r="O31" s="32"/>
      <c r="P31" s="32"/>
      <c r="Q31" s="32"/>
      <c r="R31" s="32"/>
      <c r="S31" s="33"/>
      <c r="T31" s="33"/>
      <c r="U31" s="32"/>
      <c r="V31" s="32"/>
      <c r="W31" s="33"/>
      <c r="X31" s="34" t="s">
        <v>84</v>
      </c>
      <c r="Y31" s="33" t="s">
        <v>0</v>
      </c>
      <c r="Z31" s="32" t="s">
        <v>134</v>
      </c>
      <c r="AA31" s="32"/>
      <c r="AB31" s="32"/>
      <c r="AC31" s="33"/>
      <c r="AD31" s="33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3"/>
      <c r="AP31" s="32"/>
    </row>
    <row r="32" spans="1:53" s="20" customFormat="1" ht="11.25" x14ac:dyDescent="0.15">
      <c r="B32" s="32"/>
      <c r="C32" s="33"/>
      <c r="D32" s="33"/>
      <c r="E32" s="32"/>
      <c r="F32" s="32"/>
      <c r="G32" s="32"/>
      <c r="H32" s="32"/>
      <c r="I32" s="32"/>
      <c r="J32" s="32"/>
      <c r="K32" s="33"/>
      <c r="L32" s="33"/>
      <c r="M32" s="32"/>
      <c r="N32" s="32"/>
      <c r="O32" s="32"/>
      <c r="P32" s="32"/>
      <c r="Q32" s="32"/>
      <c r="R32" s="32"/>
      <c r="S32" s="33"/>
      <c r="T32" s="33"/>
      <c r="U32" s="32"/>
      <c r="V32" s="32"/>
      <c r="W32" s="33"/>
      <c r="X32" s="34"/>
      <c r="Y32" s="33"/>
      <c r="Z32" s="32"/>
      <c r="AA32" s="32"/>
      <c r="AB32" s="32"/>
      <c r="AC32" s="33"/>
      <c r="AD32" s="33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3"/>
      <c r="AP32" s="32"/>
    </row>
    <row r="33" spans="1:55" s="36" customFormat="1" ht="19.5" thickBot="1" x14ac:dyDescent="0.3">
      <c r="A33" s="256" t="s">
        <v>135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35"/>
      <c r="U33" s="35"/>
      <c r="V33" s="256" t="s">
        <v>136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35"/>
      <c r="AG33" s="35"/>
      <c r="AH33" s="257" t="s">
        <v>137</v>
      </c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</row>
    <row r="34" spans="1:55" s="38" customFormat="1" ht="75" customHeight="1" thickTop="1" thickBot="1" x14ac:dyDescent="0.25">
      <c r="A34" s="182" t="s">
        <v>114</v>
      </c>
      <c r="B34" s="218" t="s">
        <v>138</v>
      </c>
      <c r="C34" s="219"/>
      <c r="D34" s="220" t="s">
        <v>139</v>
      </c>
      <c r="E34" s="221"/>
      <c r="F34" s="218" t="s">
        <v>140</v>
      </c>
      <c r="G34" s="219"/>
      <c r="H34" s="222" t="s">
        <v>141</v>
      </c>
      <c r="I34" s="228"/>
      <c r="J34" s="222" t="s">
        <v>142</v>
      </c>
      <c r="K34" s="228"/>
      <c r="L34" s="230" t="s">
        <v>143</v>
      </c>
      <c r="M34" s="230"/>
      <c r="N34" s="230"/>
      <c r="O34" s="230"/>
      <c r="P34" s="222" t="s">
        <v>144</v>
      </c>
      <c r="Q34" s="228"/>
      <c r="R34" s="222" t="s">
        <v>145</v>
      </c>
      <c r="S34" s="223"/>
      <c r="T34" s="37"/>
      <c r="U34" s="37"/>
      <c r="V34" s="226" t="s">
        <v>146</v>
      </c>
      <c r="W34" s="227"/>
      <c r="X34" s="227"/>
      <c r="Y34" s="227"/>
      <c r="Z34" s="227"/>
      <c r="AA34" s="228"/>
      <c r="AB34" s="222" t="s">
        <v>147</v>
      </c>
      <c r="AC34" s="228"/>
      <c r="AD34" s="218" t="s">
        <v>148</v>
      </c>
      <c r="AE34" s="255"/>
      <c r="AF34" s="37"/>
      <c r="AG34" s="37"/>
      <c r="AH34" s="237" t="s">
        <v>152</v>
      </c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9"/>
      <c r="AZ34" s="230" t="s">
        <v>147</v>
      </c>
      <c r="BA34" s="231"/>
      <c r="BC34" s="38" t="s">
        <v>5</v>
      </c>
    </row>
    <row r="35" spans="1:55" ht="15" customHeight="1" x14ac:dyDescent="0.2">
      <c r="A35" s="183">
        <v>1</v>
      </c>
      <c r="B35" s="229">
        <v>30</v>
      </c>
      <c r="C35" s="229"/>
      <c r="D35" s="229">
        <v>4</v>
      </c>
      <c r="E35" s="229"/>
      <c r="F35" s="229">
        <v>4</v>
      </c>
      <c r="G35" s="229"/>
      <c r="H35" s="229">
        <v>0</v>
      </c>
      <c r="I35" s="229"/>
      <c r="J35" s="229">
        <v>0</v>
      </c>
      <c r="K35" s="229"/>
      <c r="L35" s="229">
        <v>0</v>
      </c>
      <c r="M35" s="229"/>
      <c r="N35" s="229"/>
      <c r="O35" s="229"/>
      <c r="P35" s="229">
        <v>14</v>
      </c>
      <c r="Q35" s="229"/>
      <c r="R35" s="229">
        <f>SUM(B35:Q35)</f>
        <v>52</v>
      </c>
      <c r="S35" s="235"/>
      <c r="V35" s="232" t="s">
        <v>149</v>
      </c>
      <c r="W35" s="233"/>
      <c r="X35" s="233"/>
      <c r="Y35" s="233"/>
      <c r="Z35" s="233"/>
      <c r="AA35" s="234"/>
      <c r="AB35" s="224">
        <v>4</v>
      </c>
      <c r="AC35" s="225"/>
      <c r="AD35" s="224">
        <v>3</v>
      </c>
      <c r="AE35" s="236"/>
      <c r="AH35" s="240" t="s">
        <v>153</v>
      </c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2"/>
      <c r="AZ35" s="249">
        <v>8</v>
      </c>
      <c r="BA35" s="250"/>
    </row>
    <row r="36" spans="1:55" x14ac:dyDescent="0.2">
      <c r="A36" s="183">
        <v>2</v>
      </c>
      <c r="B36" s="229">
        <v>30</v>
      </c>
      <c r="C36" s="229"/>
      <c r="D36" s="229">
        <v>4</v>
      </c>
      <c r="E36" s="229"/>
      <c r="F36" s="229">
        <v>4</v>
      </c>
      <c r="G36" s="229"/>
      <c r="H36" s="229">
        <v>3</v>
      </c>
      <c r="I36" s="229"/>
      <c r="J36" s="229">
        <v>0</v>
      </c>
      <c r="K36" s="229"/>
      <c r="L36" s="229">
        <v>0</v>
      </c>
      <c r="M36" s="229"/>
      <c r="N36" s="229"/>
      <c r="O36" s="229"/>
      <c r="P36" s="229">
        <v>11</v>
      </c>
      <c r="Q36" s="229"/>
      <c r="R36" s="229">
        <f>SUM(B36:Q36)</f>
        <v>52</v>
      </c>
      <c r="S36" s="235"/>
      <c r="V36" s="232" t="s">
        <v>150</v>
      </c>
      <c r="W36" s="233"/>
      <c r="X36" s="233"/>
      <c r="Y36" s="233"/>
      <c r="Z36" s="233"/>
      <c r="AA36" s="234"/>
      <c r="AB36" s="224">
        <v>6</v>
      </c>
      <c r="AC36" s="225"/>
      <c r="AD36" s="224">
        <v>3</v>
      </c>
      <c r="AE36" s="236"/>
      <c r="AH36" s="243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5"/>
      <c r="AZ36" s="251"/>
      <c r="BA36" s="252"/>
    </row>
    <row r="37" spans="1:55" x14ac:dyDescent="0.2">
      <c r="A37" s="183">
        <v>3</v>
      </c>
      <c r="B37" s="229">
        <v>30</v>
      </c>
      <c r="C37" s="229"/>
      <c r="D37" s="229">
        <v>4</v>
      </c>
      <c r="E37" s="229"/>
      <c r="F37" s="229">
        <v>4</v>
      </c>
      <c r="G37" s="229"/>
      <c r="H37" s="229">
        <v>3</v>
      </c>
      <c r="I37" s="229"/>
      <c r="J37" s="229">
        <v>0</v>
      </c>
      <c r="K37" s="229"/>
      <c r="L37" s="229">
        <v>0</v>
      </c>
      <c r="M37" s="229"/>
      <c r="N37" s="229"/>
      <c r="O37" s="229"/>
      <c r="P37" s="229">
        <v>11</v>
      </c>
      <c r="Q37" s="229"/>
      <c r="R37" s="229">
        <f>SUM(B37:Q37)</f>
        <v>52</v>
      </c>
      <c r="S37" s="235"/>
      <c r="V37" s="232" t="s">
        <v>151</v>
      </c>
      <c r="W37" s="233"/>
      <c r="X37" s="233"/>
      <c r="Y37" s="233"/>
      <c r="Z37" s="233"/>
      <c r="AA37" s="234"/>
      <c r="AB37" s="224">
        <v>8</v>
      </c>
      <c r="AC37" s="225"/>
      <c r="AD37" s="224">
        <v>2</v>
      </c>
      <c r="AE37" s="236"/>
      <c r="AH37" s="243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5"/>
      <c r="AZ37" s="251"/>
      <c r="BA37" s="252"/>
    </row>
    <row r="38" spans="1:55" x14ac:dyDescent="0.2">
      <c r="A38" s="183">
        <v>4</v>
      </c>
      <c r="B38" s="229">
        <v>25</v>
      </c>
      <c r="C38" s="229"/>
      <c r="D38" s="229">
        <v>2</v>
      </c>
      <c r="E38" s="229"/>
      <c r="F38" s="229">
        <v>4</v>
      </c>
      <c r="G38" s="229"/>
      <c r="H38" s="229">
        <v>2</v>
      </c>
      <c r="I38" s="229"/>
      <c r="J38" s="229">
        <v>1</v>
      </c>
      <c r="K38" s="229"/>
      <c r="L38" s="229">
        <v>5</v>
      </c>
      <c r="M38" s="229"/>
      <c r="N38" s="229"/>
      <c r="O38" s="229"/>
      <c r="P38" s="229">
        <v>3</v>
      </c>
      <c r="Q38" s="229"/>
      <c r="R38" s="229">
        <f>SUM(B38:Q38)</f>
        <v>42</v>
      </c>
      <c r="S38" s="235"/>
      <c r="V38" s="232"/>
      <c r="W38" s="233"/>
      <c r="X38" s="233"/>
      <c r="Y38" s="233"/>
      <c r="Z38" s="233"/>
      <c r="AA38" s="234"/>
      <c r="AB38" s="224"/>
      <c r="AC38" s="225"/>
      <c r="AD38" s="224"/>
      <c r="AE38" s="236"/>
      <c r="AH38" s="243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5"/>
      <c r="AZ38" s="251"/>
      <c r="BA38" s="252"/>
    </row>
    <row r="39" spans="1:55" ht="15.75" thickBot="1" x14ac:dyDescent="0.25">
      <c r="A39" s="184" t="s">
        <v>145</v>
      </c>
      <c r="B39" s="258">
        <f>SUM(B35:C38)</f>
        <v>115</v>
      </c>
      <c r="C39" s="258"/>
      <c r="D39" s="258">
        <f>SUM(D35:E38)</f>
        <v>14</v>
      </c>
      <c r="E39" s="258"/>
      <c r="F39" s="258">
        <f>SUM(F35:G38)</f>
        <v>16</v>
      </c>
      <c r="G39" s="258"/>
      <c r="H39" s="258">
        <f>SUM(H35:I38)</f>
        <v>8</v>
      </c>
      <c r="I39" s="258"/>
      <c r="J39" s="258">
        <f>SUM(J35:K38)</f>
        <v>1</v>
      </c>
      <c r="K39" s="258"/>
      <c r="L39" s="258">
        <f>SUM(L35:O38)</f>
        <v>5</v>
      </c>
      <c r="M39" s="258"/>
      <c r="N39" s="258"/>
      <c r="O39" s="258"/>
      <c r="P39" s="258">
        <f>SUM(P35:Q38)</f>
        <v>39</v>
      </c>
      <c r="Q39" s="258"/>
      <c r="R39" s="258">
        <f>SUM(B39:Q39)</f>
        <v>198</v>
      </c>
      <c r="S39" s="259"/>
      <c r="V39" s="263"/>
      <c r="W39" s="264"/>
      <c r="X39" s="264"/>
      <c r="Y39" s="264"/>
      <c r="Z39" s="264"/>
      <c r="AA39" s="265"/>
      <c r="AB39" s="260"/>
      <c r="AC39" s="261"/>
      <c r="AD39" s="260"/>
      <c r="AE39" s="262"/>
      <c r="AH39" s="246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8"/>
      <c r="AZ39" s="253"/>
      <c r="BA39" s="254"/>
    </row>
    <row r="40" spans="1:55" ht="15.75" thickTop="1" x14ac:dyDescent="0.2"/>
  </sheetData>
  <mergeCells count="92">
    <mergeCell ref="H39:I39"/>
    <mergeCell ref="J39:K39"/>
    <mergeCell ref="V39:AA39"/>
    <mergeCell ref="B38:C38"/>
    <mergeCell ref="D38:E38"/>
    <mergeCell ref="B39:C39"/>
    <mergeCell ref="D39:E39"/>
    <mergeCell ref="F39:G39"/>
    <mergeCell ref="F38:G38"/>
    <mergeCell ref="H38:I38"/>
    <mergeCell ref="L36:O36"/>
    <mergeCell ref="H36:I36"/>
    <mergeCell ref="AD38:AE38"/>
    <mergeCell ref="V38:AA38"/>
    <mergeCell ref="L39:O39"/>
    <mergeCell ref="R39:S39"/>
    <mergeCell ref="J37:K37"/>
    <mergeCell ref="L37:O37"/>
    <mergeCell ref="J38:K38"/>
    <mergeCell ref="L38:O38"/>
    <mergeCell ref="P39:Q39"/>
    <mergeCell ref="P38:Q38"/>
    <mergeCell ref="AB39:AC39"/>
    <mergeCell ref="AD39:AE39"/>
    <mergeCell ref="R38:S38"/>
    <mergeCell ref="AB38:AC38"/>
    <mergeCell ref="P37:Q37"/>
    <mergeCell ref="R37:S37"/>
    <mergeCell ref="V37:AA37"/>
    <mergeCell ref="V36:AA36"/>
    <mergeCell ref="P36:Q36"/>
    <mergeCell ref="D37:E37"/>
    <mergeCell ref="F37:G37"/>
    <mergeCell ref="F36:G36"/>
    <mergeCell ref="J36:K36"/>
    <mergeCell ref="H37:I37"/>
    <mergeCell ref="AZ35:BA39"/>
    <mergeCell ref="AD34:AE34"/>
    <mergeCell ref="AD35:AE35"/>
    <mergeCell ref="AB34:AC34"/>
    <mergeCell ref="A33:S33"/>
    <mergeCell ref="V33:AE33"/>
    <mergeCell ref="AH33:BA33"/>
    <mergeCell ref="H34:I34"/>
    <mergeCell ref="J34:K34"/>
    <mergeCell ref="L35:O35"/>
    <mergeCell ref="L34:O34"/>
    <mergeCell ref="F35:G35"/>
    <mergeCell ref="H35:I35"/>
    <mergeCell ref="B36:C36"/>
    <mergeCell ref="D36:E36"/>
    <mergeCell ref="B37:C37"/>
    <mergeCell ref="R36:S36"/>
    <mergeCell ref="R35:S35"/>
    <mergeCell ref="AD36:AE36"/>
    <mergeCell ref="AH34:AY34"/>
    <mergeCell ref="AH35:AY39"/>
    <mergeCell ref="AB36:AC36"/>
    <mergeCell ref="AB37:AC37"/>
    <mergeCell ref="AD37:AE37"/>
    <mergeCell ref="AB35:AC35"/>
    <mergeCell ref="V34:AA34"/>
    <mergeCell ref="J35:K35"/>
    <mergeCell ref="B35:C35"/>
    <mergeCell ref="D35:E35"/>
    <mergeCell ref="P35:Q35"/>
    <mergeCell ref="P34:Q34"/>
    <mergeCell ref="V35:AA35"/>
    <mergeCell ref="A23:BA23"/>
    <mergeCell ref="B34:C34"/>
    <mergeCell ref="D34:E34"/>
    <mergeCell ref="F34:G34"/>
    <mergeCell ref="R34:S34"/>
    <mergeCell ref="AZ34:BA34"/>
    <mergeCell ref="AJ24:AN24"/>
    <mergeCell ref="AO24:AR24"/>
    <mergeCell ref="A6:M6"/>
    <mergeCell ref="AS24:AV24"/>
    <mergeCell ref="AF24:AI24"/>
    <mergeCell ref="A1:L1"/>
    <mergeCell ref="A9:BA9"/>
    <mergeCell ref="A24:A25"/>
    <mergeCell ref="B24:E24"/>
    <mergeCell ref="F24:I24"/>
    <mergeCell ref="J24:N24"/>
    <mergeCell ref="A10:BA10"/>
    <mergeCell ref="A12:BA12"/>
    <mergeCell ref="A21:BA21"/>
    <mergeCell ref="AB24:AE24"/>
    <mergeCell ref="O24:R24"/>
    <mergeCell ref="S24:W24"/>
    <mergeCell ref="X24:AA2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4"/>
  <sheetViews>
    <sheetView showZeros="0" tabSelected="1" zoomScaleNormal="100" workbookViewId="0">
      <pane ySplit="7" topLeftCell="A82" activePane="bottomLeft" state="frozen"/>
      <selection pane="bottomLeft" activeCell="B133" sqref="B133"/>
    </sheetView>
  </sheetViews>
  <sheetFormatPr defaultColWidth="9.14453125" defaultRowHeight="15" x14ac:dyDescent="0.2"/>
  <cols>
    <col min="1" max="1" width="7.3984375" style="1" customWidth="1"/>
    <col min="2" max="2" width="37.125" style="1" customWidth="1"/>
    <col min="3" max="3" width="4.3046875" style="1" customWidth="1"/>
    <col min="4" max="4" width="6.1875" style="1" customWidth="1"/>
    <col min="5" max="6" width="4.3046875" style="1" customWidth="1"/>
    <col min="7" max="8" width="9.28125" style="1" customWidth="1"/>
    <col min="9" max="9" width="6.45703125" style="2" customWidth="1"/>
    <col min="10" max="10" width="6.45703125" style="1" customWidth="1"/>
    <col min="11" max="13" width="5.6484375" style="1" customWidth="1"/>
    <col min="14" max="14" width="6.05078125" style="1" customWidth="1"/>
    <col min="15" max="17" width="2.41796875" style="2" customWidth="1"/>
    <col min="18" max="18" width="2.41796875" style="1" customWidth="1"/>
    <col min="19" max="19" width="2.95703125" style="1" customWidth="1"/>
    <col min="20" max="26" width="2.41796875" style="1" customWidth="1"/>
    <col min="27" max="29" width="2.41796875" style="2" customWidth="1"/>
    <col min="30" max="32" width="2.41796875" style="1" customWidth="1"/>
    <col min="33" max="33" width="2.95703125" style="1" customWidth="1"/>
    <col min="34" max="38" width="2.41796875" style="1" customWidth="1"/>
    <col min="39" max="16384" width="9.14453125" style="1"/>
  </cols>
  <sheetData>
    <row r="1" spans="1:39" ht="15.75" thickBot="1" x14ac:dyDescent="0.25">
      <c r="A1" s="297" t="s">
        <v>154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</row>
    <row r="2" spans="1:39" x14ac:dyDescent="0.2">
      <c r="A2" s="323" t="s">
        <v>155</v>
      </c>
      <c r="B2" s="320" t="s">
        <v>156</v>
      </c>
      <c r="C2" s="312" t="s">
        <v>157</v>
      </c>
      <c r="D2" s="312"/>
      <c r="E2" s="312"/>
      <c r="F2" s="312"/>
      <c r="G2" s="312"/>
      <c r="H2" s="298" t="s">
        <v>164</v>
      </c>
      <c r="I2" s="305" t="s">
        <v>165</v>
      </c>
      <c r="J2" s="305"/>
      <c r="K2" s="305"/>
      <c r="L2" s="305"/>
      <c r="M2" s="305"/>
      <c r="N2" s="306"/>
      <c r="O2" s="304" t="s">
        <v>174</v>
      </c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6"/>
    </row>
    <row r="3" spans="1:39" x14ac:dyDescent="0.2">
      <c r="A3" s="324"/>
      <c r="B3" s="321"/>
      <c r="C3" s="313"/>
      <c r="D3" s="313"/>
      <c r="E3" s="313"/>
      <c r="F3" s="313"/>
      <c r="G3" s="313"/>
      <c r="H3" s="299"/>
      <c r="I3" s="301" t="s">
        <v>166</v>
      </c>
      <c r="J3" s="303" t="s">
        <v>167</v>
      </c>
      <c r="K3" s="303"/>
      <c r="L3" s="303"/>
      <c r="M3" s="303"/>
      <c r="N3" s="307" t="s">
        <v>173</v>
      </c>
      <c r="O3" s="309" t="s">
        <v>175</v>
      </c>
      <c r="P3" s="309"/>
      <c r="Q3" s="309"/>
      <c r="R3" s="309"/>
      <c r="S3" s="309"/>
      <c r="T3" s="309"/>
      <c r="U3" s="309" t="s">
        <v>176</v>
      </c>
      <c r="V3" s="309"/>
      <c r="W3" s="309"/>
      <c r="X3" s="309"/>
      <c r="Y3" s="309"/>
      <c r="Z3" s="309"/>
      <c r="AA3" s="309" t="s">
        <v>177</v>
      </c>
      <c r="AB3" s="309"/>
      <c r="AC3" s="309"/>
      <c r="AD3" s="309"/>
      <c r="AE3" s="309"/>
      <c r="AF3" s="309"/>
      <c r="AG3" s="309" t="s">
        <v>178</v>
      </c>
      <c r="AH3" s="309"/>
      <c r="AI3" s="309"/>
      <c r="AJ3" s="309"/>
      <c r="AK3" s="309"/>
      <c r="AL3" s="309"/>
      <c r="AM3" s="61"/>
    </row>
    <row r="4" spans="1:39" x14ac:dyDescent="0.2">
      <c r="A4" s="324"/>
      <c r="B4" s="321"/>
      <c r="C4" s="301" t="s">
        <v>158</v>
      </c>
      <c r="D4" s="301" t="s">
        <v>159</v>
      </c>
      <c r="E4" s="303" t="s">
        <v>160</v>
      </c>
      <c r="F4" s="303"/>
      <c r="G4" s="301" t="s">
        <v>163</v>
      </c>
      <c r="H4" s="299"/>
      <c r="I4" s="301"/>
      <c r="J4" s="301" t="s">
        <v>168</v>
      </c>
      <c r="K4" s="303" t="s">
        <v>169</v>
      </c>
      <c r="L4" s="303"/>
      <c r="M4" s="303"/>
      <c r="N4" s="307"/>
      <c r="O4" s="310" t="s">
        <v>179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11"/>
    </row>
    <row r="5" spans="1:39" x14ac:dyDescent="0.2">
      <c r="A5" s="324"/>
      <c r="B5" s="321"/>
      <c r="C5" s="301"/>
      <c r="D5" s="301"/>
      <c r="E5" s="301" t="s">
        <v>161</v>
      </c>
      <c r="F5" s="301" t="s">
        <v>162</v>
      </c>
      <c r="G5" s="301"/>
      <c r="H5" s="299"/>
      <c r="I5" s="301"/>
      <c r="J5" s="301"/>
      <c r="K5" s="301" t="s">
        <v>170</v>
      </c>
      <c r="L5" s="301" t="s">
        <v>171</v>
      </c>
      <c r="M5" s="301" t="s">
        <v>172</v>
      </c>
      <c r="N5" s="307"/>
      <c r="O5" s="310">
        <v>1</v>
      </c>
      <c r="P5" s="303"/>
      <c r="Q5" s="303"/>
      <c r="R5" s="303">
        <v>2</v>
      </c>
      <c r="S5" s="303"/>
      <c r="T5" s="311"/>
      <c r="U5" s="310">
        <v>3</v>
      </c>
      <c r="V5" s="303"/>
      <c r="W5" s="303"/>
      <c r="X5" s="303">
        <v>4</v>
      </c>
      <c r="Y5" s="303"/>
      <c r="Z5" s="311"/>
      <c r="AA5" s="310">
        <v>5</v>
      </c>
      <c r="AB5" s="303"/>
      <c r="AC5" s="303"/>
      <c r="AD5" s="303">
        <v>6</v>
      </c>
      <c r="AE5" s="303"/>
      <c r="AF5" s="311"/>
      <c r="AG5" s="335">
        <v>7</v>
      </c>
      <c r="AH5" s="303"/>
      <c r="AI5" s="303"/>
      <c r="AJ5" s="303">
        <v>8</v>
      </c>
      <c r="AK5" s="303"/>
      <c r="AL5" s="311"/>
    </row>
    <row r="6" spans="1:39" x14ac:dyDescent="0.2">
      <c r="A6" s="324"/>
      <c r="B6" s="321"/>
      <c r="C6" s="301"/>
      <c r="D6" s="301"/>
      <c r="E6" s="301"/>
      <c r="F6" s="301"/>
      <c r="G6" s="301"/>
      <c r="H6" s="299"/>
      <c r="I6" s="301"/>
      <c r="J6" s="301"/>
      <c r="K6" s="301"/>
      <c r="L6" s="301"/>
      <c r="M6" s="301"/>
      <c r="N6" s="307"/>
      <c r="O6" s="310" t="s">
        <v>180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11"/>
    </row>
    <row r="7" spans="1:39" ht="15.75" thickBot="1" x14ac:dyDescent="0.25">
      <c r="A7" s="325"/>
      <c r="B7" s="322"/>
      <c r="C7" s="302"/>
      <c r="D7" s="302"/>
      <c r="E7" s="302"/>
      <c r="F7" s="302"/>
      <c r="G7" s="302"/>
      <c r="H7" s="300"/>
      <c r="I7" s="302"/>
      <c r="J7" s="302"/>
      <c r="K7" s="302"/>
      <c r="L7" s="302"/>
      <c r="M7" s="302"/>
      <c r="N7" s="308"/>
      <c r="O7" s="317">
        <v>15</v>
      </c>
      <c r="P7" s="314"/>
      <c r="Q7" s="314"/>
      <c r="R7" s="314">
        <v>15</v>
      </c>
      <c r="S7" s="314"/>
      <c r="T7" s="315"/>
      <c r="U7" s="317">
        <v>15</v>
      </c>
      <c r="V7" s="314"/>
      <c r="W7" s="314"/>
      <c r="X7" s="314">
        <v>15</v>
      </c>
      <c r="Y7" s="314"/>
      <c r="Z7" s="315"/>
      <c r="AA7" s="317">
        <v>15</v>
      </c>
      <c r="AB7" s="314"/>
      <c r="AC7" s="314"/>
      <c r="AD7" s="314">
        <v>15</v>
      </c>
      <c r="AE7" s="314"/>
      <c r="AF7" s="315"/>
      <c r="AG7" s="316">
        <v>15</v>
      </c>
      <c r="AH7" s="314"/>
      <c r="AI7" s="314"/>
      <c r="AJ7" s="314">
        <v>10</v>
      </c>
      <c r="AK7" s="314"/>
      <c r="AL7" s="315"/>
    </row>
    <row r="8" spans="1:39" ht="15.75" customHeight="1" x14ac:dyDescent="0.2">
      <c r="A8" s="293" t="s">
        <v>181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5"/>
    </row>
    <row r="9" spans="1:39" x14ac:dyDescent="0.2">
      <c r="A9" s="105" t="s">
        <v>9</v>
      </c>
      <c r="B9" s="67" t="s">
        <v>182</v>
      </c>
      <c r="C9" s="106">
        <v>1</v>
      </c>
      <c r="D9" s="106"/>
      <c r="E9" s="106"/>
      <c r="F9" s="106"/>
      <c r="G9" s="106"/>
      <c r="H9" s="107">
        <f>I9/30</f>
        <v>3</v>
      </c>
      <c r="I9" s="108">
        <v>90</v>
      </c>
      <c r="J9" s="108">
        <f>SUM(K9:M9)</f>
        <v>30</v>
      </c>
      <c r="K9" s="108">
        <v>15</v>
      </c>
      <c r="L9" s="108">
        <v>15</v>
      </c>
      <c r="M9" s="108">
        <f>SUM(Q9*O7,T9*R7,W9*U7,Z9*X7,AC9*AA7,AF9*AD7,AI9*AG7,AL9*AJ7)</f>
        <v>0</v>
      </c>
      <c r="N9" s="109">
        <f>I9-J9</f>
        <v>60</v>
      </c>
      <c r="O9" s="110">
        <v>1</v>
      </c>
      <c r="P9" s="111">
        <v>1</v>
      </c>
      <c r="Q9" s="112"/>
      <c r="R9" s="113"/>
      <c r="S9" s="111"/>
      <c r="T9" s="114"/>
      <c r="U9" s="110"/>
      <c r="V9" s="111"/>
      <c r="W9" s="112"/>
      <c r="X9" s="113"/>
      <c r="Y9" s="111"/>
      <c r="Z9" s="114"/>
      <c r="AA9" s="110"/>
      <c r="AB9" s="111"/>
      <c r="AC9" s="112"/>
      <c r="AD9" s="113"/>
      <c r="AE9" s="111"/>
      <c r="AF9" s="114"/>
      <c r="AG9" s="110"/>
      <c r="AH9" s="111"/>
      <c r="AI9" s="112"/>
      <c r="AJ9" s="113"/>
      <c r="AK9" s="111"/>
      <c r="AL9" s="114"/>
    </row>
    <row r="10" spans="1:39" ht="30" x14ac:dyDescent="0.2">
      <c r="A10" s="105" t="s">
        <v>10</v>
      </c>
      <c r="B10" s="67" t="s">
        <v>183</v>
      </c>
      <c r="C10" s="106">
        <v>1</v>
      </c>
      <c r="D10" s="106"/>
      <c r="E10" s="106"/>
      <c r="F10" s="106"/>
      <c r="G10" s="106"/>
      <c r="H10" s="107">
        <f>I10/30</f>
        <v>3</v>
      </c>
      <c r="I10" s="108">
        <v>90</v>
      </c>
      <c r="J10" s="108">
        <f>SUM(K10:M10)</f>
        <v>30</v>
      </c>
      <c r="K10" s="108">
        <f>SUM(O10*O7,R10*R7,U10*U7,X10*X7,AA10*AA7,AD10*AD7,AG10*AG7,AJ10*AJ7)</f>
        <v>0</v>
      </c>
      <c r="L10" s="108">
        <v>30</v>
      </c>
      <c r="M10" s="108">
        <f>SUM(Q10*O7,T10*R7,W10*U7,Z10*X7,AC10*AA7,AF10*AD7,AI10*AG7,AL10*AJ7)</f>
        <v>0</v>
      </c>
      <c r="N10" s="109">
        <f>I10-J10</f>
        <v>60</v>
      </c>
      <c r="O10" s="110"/>
      <c r="P10" s="111">
        <v>2</v>
      </c>
      <c r="Q10" s="112"/>
      <c r="R10" s="113"/>
      <c r="S10" s="111"/>
      <c r="T10" s="114"/>
      <c r="U10" s="110"/>
      <c r="V10" s="111"/>
      <c r="W10" s="112"/>
      <c r="X10" s="113"/>
      <c r="Y10" s="111"/>
      <c r="Z10" s="114"/>
      <c r="AA10" s="110"/>
      <c r="AB10" s="111"/>
      <c r="AC10" s="112"/>
      <c r="AD10" s="113"/>
      <c r="AE10" s="111"/>
      <c r="AF10" s="114"/>
      <c r="AG10" s="110"/>
      <c r="AH10" s="111"/>
      <c r="AI10" s="112"/>
      <c r="AJ10" s="113"/>
      <c r="AK10" s="111"/>
      <c r="AL10" s="114"/>
    </row>
    <row r="11" spans="1:39" x14ac:dyDescent="0.2">
      <c r="A11" s="105" t="s">
        <v>11</v>
      </c>
      <c r="B11" s="67" t="s">
        <v>184</v>
      </c>
      <c r="C11" s="106">
        <v>4</v>
      </c>
      <c r="D11" s="106"/>
      <c r="E11" s="106"/>
      <c r="F11" s="106"/>
      <c r="G11" s="106"/>
      <c r="H11" s="107">
        <f>I11/30</f>
        <v>3</v>
      </c>
      <c r="I11" s="108">
        <v>90</v>
      </c>
      <c r="J11" s="108">
        <f t="shared" ref="J11:J39" si="0">SUM(K11:M11)</f>
        <v>30</v>
      </c>
      <c r="K11" s="108">
        <v>15</v>
      </c>
      <c r="L11" s="108">
        <v>15</v>
      </c>
      <c r="M11" s="108">
        <f>SUM(Q11*O7,T11*R7,W11*U7,Z11*X7,AC11*AA7,AF11*AD7,AI11*AG7,AL11*AJ7)</f>
        <v>0</v>
      </c>
      <c r="N11" s="109">
        <f>I11-J11</f>
        <v>60</v>
      </c>
      <c r="O11" s="110"/>
      <c r="P11" s="111"/>
      <c r="Q11" s="112"/>
      <c r="R11" s="113"/>
      <c r="S11" s="111"/>
      <c r="T11" s="114"/>
      <c r="U11" s="110"/>
      <c r="V11" s="111"/>
      <c r="W11" s="112"/>
      <c r="X11" s="113">
        <v>1</v>
      </c>
      <c r="Y11" s="111">
        <v>1</v>
      </c>
      <c r="Z11" s="114"/>
      <c r="AA11" s="110"/>
      <c r="AB11" s="111"/>
      <c r="AC11" s="112"/>
      <c r="AD11" s="113"/>
      <c r="AE11" s="111"/>
      <c r="AF11" s="114"/>
      <c r="AG11" s="110"/>
      <c r="AH11" s="111"/>
      <c r="AI11" s="112"/>
      <c r="AJ11" s="113"/>
      <c r="AK11" s="111"/>
      <c r="AL11" s="114"/>
    </row>
    <row r="12" spans="1:39" ht="30" x14ac:dyDescent="0.2">
      <c r="A12" s="105" t="s">
        <v>12</v>
      </c>
      <c r="B12" s="67" t="s">
        <v>185</v>
      </c>
      <c r="C12" s="106">
        <v>8</v>
      </c>
      <c r="D12" s="106">
        <v>6.7</v>
      </c>
      <c r="E12" s="106"/>
      <c r="F12" s="106"/>
      <c r="G12" s="106"/>
      <c r="H12" s="107">
        <f>I12/30</f>
        <v>6</v>
      </c>
      <c r="I12" s="108">
        <v>180</v>
      </c>
      <c r="J12" s="108">
        <f t="shared" si="0"/>
        <v>80</v>
      </c>
      <c r="K12" s="108">
        <f>SUM(O12*O7,R12*R7,U12*U7,X12*X7,AA12*AA7,AD12*AD7,AG12*AG7,AJ12*AJ7)</f>
        <v>0</v>
      </c>
      <c r="L12" s="108">
        <v>80</v>
      </c>
      <c r="M12" s="108">
        <f>SUM(Q12*O7,T12*R7,W12*U7,Z12*X7,AC12*AA7,AF12*AD7,AI12*AG7,AL12*AJ7)</f>
        <v>0</v>
      </c>
      <c r="N12" s="109">
        <f t="shared" ref="N12:N39" si="1">I12-J12</f>
        <v>100</v>
      </c>
      <c r="O12" s="110"/>
      <c r="P12" s="111"/>
      <c r="Q12" s="112"/>
      <c r="R12" s="113"/>
      <c r="S12" s="111"/>
      <c r="T12" s="114"/>
      <c r="U12" s="110"/>
      <c r="V12" s="111"/>
      <c r="W12" s="112"/>
      <c r="X12" s="113"/>
      <c r="Y12" s="111"/>
      <c r="Z12" s="114"/>
      <c r="AA12" s="110"/>
      <c r="AB12" s="111"/>
      <c r="AC12" s="112"/>
      <c r="AD12" s="113"/>
      <c r="AE12" s="111">
        <v>2</v>
      </c>
      <c r="AF12" s="114"/>
      <c r="AG12" s="110"/>
      <c r="AH12" s="111">
        <v>2</v>
      </c>
      <c r="AI12" s="112"/>
      <c r="AJ12" s="113"/>
      <c r="AK12" s="111">
        <v>2</v>
      </c>
      <c r="AL12" s="114"/>
    </row>
    <row r="13" spans="1:39" ht="33" customHeight="1" x14ac:dyDescent="0.2">
      <c r="A13" s="105" t="s">
        <v>13</v>
      </c>
      <c r="B13" s="67" t="s">
        <v>186</v>
      </c>
      <c r="C13" s="106"/>
      <c r="D13" s="106" t="s">
        <v>38</v>
      </c>
      <c r="E13" s="106"/>
      <c r="F13" s="106"/>
      <c r="G13" s="106"/>
      <c r="H13" s="107"/>
      <c r="I13" s="108">
        <v>240</v>
      </c>
      <c r="J13" s="108">
        <f t="shared" si="0"/>
        <v>240</v>
      </c>
      <c r="K13" s="108">
        <f>SUM(O13*O7,R13*R7,U13*U7,X13*X7,AA13*AA7,AD13*AD7,AG13*AG7,AJ13*AJ7)</f>
        <v>0</v>
      </c>
      <c r="L13" s="108">
        <f>SUM(P13*O7,S13*R7,V13*U7,Y13*X7,AB13*AA7,AE13*AD7,AH13*AG7,AK13*AJ7)</f>
        <v>240</v>
      </c>
      <c r="M13" s="108">
        <f>SUM(Q13*O7,T13*R7,W13*U7,Z13*X7,AC13*AA7,AF13*AD7,AI13*AG7,AL13*AJ7)</f>
        <v>0</v>
      </c>
      <c r="N13" s="109">
        <f t="shared" si="1"/>
        <v>0</v>
      </c>
      <c r="O13" s="110"/>
      <c r="P13" s="111">
        <v>4</v>
      </c>
      <c r="Q13" s="112"/>
      <c r="R13" s="113"/>
      <c r="S13" s="111">
        <v>4</v>
      </c>
      <c r="T13" s="114"/>
      <c r="U13" s="110"/>
      <c r="V13" s="111">
        <v>4</v>
      </c>
      <c r="W13" s="112"/>
      <c r="X13" s="113"/>
      <c r="Y13" s="111">
        <v>4</v>
      </c>
      <c r="Z13" s="114"/>
      <c r="AA13" s="110"/>
      <c r="AB13" s="111"/>
      <c r="AC13" s="112"/>
      <c r="AD13" s="113"/>
      <c r="AE13" s="111"/>
      <c r="AF13" s="114"/>
      <c r="AG13" s="110"/>
      <c r="AH13" s="111"/>
      <c r="AI13" s="112"/>
      <c r="AJ13" s="113"/>
      <c r="AK13" s="111"/>
      <c r="AL13" s="114"/>
    </row>
    <row r="14" spans="1:39" s="168" customFormat="1" x14ac:dyDescent="0.2">
      <c r="A14" s="129" t="s">
        <v>14</v>
      </c>
      <c r="B14" s="63" t="s">
        <v>187</v>
      </c>
      <c r="C14" s="130">
        <v>1.2</v>
      </c>
      <c r="D14" s="130"/>
      <c r="E14" s="130"/>
      <c r="F14" s="130"/>
      <c r="G14" s="130"/>
      <c r="H14" s="86">
        <v>8</v>
      </c>
      <c r="I14" s="88">
        <v>240</v>
      </c>
      <c r="J14" s="88">
        <f t="shared" si="0"/>
        <v>120</v>
      </c>
      <c r="K14" s="88">
        <v>60</v>
      </c>
      <c r="L14" s="88">
        <v>30</v>
      </c>
      <c r="M14" s="88">
        <v>30</v>
      </c>
      <c r="N14" s="89">
        <f t="shared" si="1"/>
        <v>120</v>
      </c>
      <c r="O14" s="131">
        <v>2</v>
      </c>
      <c r="P14" s="132">
        <v>1</v>
      </c>
      <c r="Q14" s="133">
        <v>1</v>
      </c>
      <c r="R14" s="134">
        <v>2</v>
      </c>
      <c r="S14" s="132">
        <v>1</v>
      </c>
      <c r="T14" s="135">
        <v>1</v>
      </c>
      <c r="U14" s="131"/>
      <c r="V14" s="132"/>
      <c r="W14" s="133"/>
      <c r="X14" s="134"/>
      <c r="Y14" s="132"/>
      <c r="Z14" s="135"/>
      <c r="AA14" s="131"/>
      <c r="AB14" s="132"/>
      <c r="AC14" s="133"/>
      <c r="AD14" s="134"/>
      <c r="AE14" s="132"/>
      <c r="AF14" s="135"/>
      <c r="AG14" s="131"/>
      <c r="AH14" s="132"/>
      <c r="AI14" s="133"/>
      <c r="AJ14" s="134"/>
      <c r="AK14" s="132"/>
      <c r="AL14" s="135"/>
    </row>
    <row r="15" spans="1:39" x14ac:dyDescent="0.2">
      <c r="A15" s="105" t="s">
        <v>15</v>
      </c>
      <c r="B15" s="67" t="s">
        <v>188</v>
      </c>
      <c r="C15" s="106"/>
      <c r="D15" s="106">
        <v>1</v>
      </c>
      <c r="E15" s="106"/>
      <c r="F15" s="106"/>
      <c r="G15" s="106"/>
      <c r="H15" s="107">
        <f>I15/30</f>
        <v>3</v>
      </c>
      <c r="I15" s="108">
        <v>90</v>
      </c>
      <c r="J15" s="108">
        <f t="shared" si="0"/>
        <v>30</v>
      </c>
      <c r="K15" s="108">
        <v>15</v>
      </c>
      <c r="L15" s="108">
        <v>15</v>
      </c>
      <c r="M15" s="108"/>
      <c r="N15" s="109">
        <f t="shared" si="1"/>
        <v>60</v>
      </c>
      <c r="O15" s="110">
        <v>1</v>
      </c>
      <c r="P15" s="111">
        <v>1</v>
      </c>
      <c r="Q15" s="112"/>
      <c r="R15" s="113"/>
      <c r="S15" s="111"/>
      <c r="T15" s="114"/>
      <c r="U15" s="110"/>
      <c r="V15" s="111"/>
      <c r="W15" s="112"/>
      <c r="X15" s="113"/>
      <c r="Y15" s="111"/>
      <c r="Z15" s="114"/>
      <c r="AA15" s="110"/>
      <c r="AB15" s="111"/>
      <c r="AC15" s="112"/>
      <c r="AD15" s="113"/>
      <c r="AE15" s="111"/>
      <c r="AF15" s="114"/>
      <c r="AG15" s="110"/>
      <c r="AH15" s="111"/>
      <c r="AI15" s="112"/>
      <c r="AJ15" s="113"/>
      <c r="AK15" s="111"/>
      <c r="AL15" s="114"/>
    </row>
    <row r="16" spans="1:39" s="168" customFormat="1" x14ac:dyDescent="0.2">
      <c r="A16" s="129" t="s">
        <v>16</v>
      </c>
      <c r="B16" s="63" t="s">
        <v>189</v>
      </c>
      <c r="C16" s="130">
        <v>1.2</v>
      </c>
      <c r="D16" s="130"/>
      <c r="E16" s="130"/>
      <c r="F16" s="130"/>
      <c r="G16" s="130"/>
      <c r="H16" s="86">
        <v>11</v>
      </c>
      <c r="I16" s="88">
        <v>330</v>
      </c>
      <c r="J16" s="88">
        <f t="shared" si="0"/>
        <v>165</v>
      </c>
      <c r="K16" s="88">
        <v>90</v>
      </c>
      <c r="L16" s="88">
        <f>SUM(P16*O7,S16*R7,V16*U7,Y16*X7,AB16*AA7,AE16*AD7,AH16*AG7,AK16*AJ7)</f>
        <v>75</v>
      </c>
      <c r="M16" s="88">
        <f>SUM(Q16*O7,T16*R7,W16*U7,Z16*X7,AC16*AA7,AF16*AD7,AI16*AG7,AL16*AJ7)</f>
        <v>0</v>
      </c>
      <c r="N16" s="89">
        <f t="shared" si="1"/>
        <v>165</v>
      </c>
      <c r="O16" s="131">
        <v>3</v>
      </c>
      <c r="P16" s="132">
        <v>3</v>
      </c>
      <c r="Q16" s="133"/>
      <c r="R16" s="134">
        <v>3</v>
      </c>
      <c r="S16" s="132">
        <v>2</v>
      </c>
      <c r="T16" s="135"/>
      <c r="U16" s="131"/>
      <c r="V16" s="132"/>
      <c r="W16" s="133"/>
      <c r="X16" s="134"/>
      <c r="Y16" s="132"/>
      <c r="Z16" s="135"/>
      <c r="AA16" s="131"/>
      <c r="AB16" s="132"/>
      <c r="AC16" s="133"/>
      <c r="AD16" s="134"/>
      <c r="AE16" s="132"/>
      <c r="AF16" s="135"/>
      <c r="AG16" s="131"/>
      <c r="AH16" s="132"/>
      <c r="AI16" s="133"/>
      <c r="AJ16" s="134"/>
      <c r="AK16" s="132"/>
      <c r="AL16" s="135"/>
    </row>
    <row r="17" spans="1:38" s="168" customFormat="1" x14ac:dyDescent="0.2">
      <c r="A17" s="129" t="s">
        <v>17</v>
      </c>
      <c r="B17" s="63" t="s">
        <v>190</v>
      </c>
      <c r="C17" s="130">
        <v>3</v>
      </c>
      <c r="D17" s="130"/>
      <c r="E17" s="130"/>
      <c r="F17" s="130"/>
      <c r="G17" s="130"/>
      <c r="H17" s="86">
        <v>4</v>
      </c>
      <c r="I17" s="88">
        <v>120</v>
      </c>
      <c r="J17" s="88">
        <f t="shared" si="0"/>
        <v>60</v>
      </c>
      <c r="K17" s="88">
        <v>30</v>
      </c>
      <c r="L17" s="88">
        <v>30</v>
      </c>
      <c r="M17" s="88">
        <f>SUM(Q17*O7,T17*R7,W17*U7,Z17*X7,AC17*AA7,AF17*AD7,AI17*AG7,AL17*AJ7)</f>
        <v>0</v>
      </c>
      <c r="N17" s="89">
        <f t="shared" si="1"/>
        <v>60</v>
      </c>
      <c r="O17" s="131"/>
      <c r="P17" s="132"/>
      <c r="Q17" s="133"/>
      <c r="R17" s="134"/>
      <c r="S17" s="132"/>
      <c r="T17" s="135"/>
      <c r="U17" s="131">
        <v>2</v>
      </c>
      <c r="V17" s="132">
        <v>2</v>
      </c>
      <c r="W17" s="133"/>
      <c r="X17" s="134"/>
      <c r="Y17" s="132"/>
      <c r="Z17" s="135"/>
      <c r="AA17" s="131"/>
      <c r="AB17" s="132"/>
      <c r="AC17" s="133"/>
      <c r="AD17" s="134"/>
      <c r="AE17" s="132"/>
      <c r="AF17" s="135"/>
      <c r="AG17" s="131"/>
      <c r="AH17" s="132"/>
      <c r="AI17" s="133"/>
      <c r="AJ17" s="134"/>
      <c r="AK17" s="132"/>
      <c r="AL17" s="135"/>
    </row>
    <row r="18" spans="1:38" s="168" customFormat="1" ht="15.75" x14ac:dyDescent="0.2">
      <c r="A18" s="129" t="s">
        <v>19</v>
      </c>
      <c r="B18" s="63" t="s">
        <v>191</v>
      </c>
      <c r="C18" s="130"/>
      <c r="D18" s="130">
        <v>2</v>
      </c>
      <c r="E18" s="130"/>
      <c r="F18" s="130"/>
      <c r="G18" s="130" t="s">
        <v>18</v>
      </c>
      <c r="H18" s="86">
        <v>5</v>
      </c>
      <c r="I18" s="88">
        <v>150</v>
      </c>
      <c r="J18" s="88">
        <f t="shared" si="0"/>
        <v>45</v>
      </c>
      <c r="K18" s="88">
        <v>15</v>
      </c>
      <c r="L18" s="88">
        <v>15</v>
      </c>
      <c r="M18" s="88">
        <v>15</v>
      </c>
      <c r="N18" s="89">
        <f t="shared" si="1"/>
        <v>105</v>
      </c>
      <c r="O18" s="131"/>
      <c r="P18" s="132"/>
      <c r="Q18" s="133"/>
      <c r="R18" s="134">
        <v>1</v>
      </c>
      <c r="S18" s="132">
        <v>1</v>
      </c>
      <c r="T18" s="135">
        <v>1</v>
      </c>
      <c r="U18" s="131"/>
      <c r="V18" s="132"/>
      <c r="W18" s="133"/>
      <c r="X18" s="134"/>
      <c r="Y18" s="132"/>
      <c r="Z18" s="135"/>
      <c r="AA18" s="131"/>
      <c r="AB18" s="132"/>
      <c r="AC18" s="133"/>
      <c r="AD18" s="134"/>
      <c r="AE18" s="132"/>
      <c r="AF18" s="135"/>
      <c r="AG18" s="131"/>
      <c r="AH18" s="132"/>
      <c r="AI18" s="133"/>
      <c r="AJ18" s="134"/>
      <c r="AK18" s="132"/>
      <c r="AL18" s="135"/>
    </row>
    <row r="19" spans="1:38" s="168" customFormat="1" ht="30" x14ac:dyDescent="0.2">
      <c r="A19" s="129" t="s">
        <v>20</v>
      </c>
      <c r="B19" s="63" t="s">
        <v>192</v>
      </c>
      <c r="C19" s="130"/>
      <c r="D19" s="130">
        <v>3</v>
      </c>
      <c r="E19" s="130"/>
      <c r="F19" s="130"/>
      <c r="G19" s="130" t="s">
        <v>18</v>
      </c>
      <c r="H19" s="86">
        <v>3</v>
      </c>
      <c r="I19" s="88">
        <v>90</v>
      </c>
      <c r="J19" s="88">
        <f t="shared" si="0"/>
        <v>45</v>
      </c>
      <c r="K19" s="88">
        <v>15</v>
      </c>
      <c r="L19" s="88">
        <f>SUM(P19*O7,S19*R7,V19*U7,Y19*X7,AB19*AA7,AE19*AD7,AH19*AG7,AK19*AJ7)</f>
        <v>0</v>
      </c>
      <c r="M19" s="88">
        <v>30</v>
      </c>
      <c r="N19" s="89">
        <f t="shared" si="1"/>
        <v>45</v>
      </c>
      <c r="O19" s="131"/>
      <c r="P19" s="132"/>
      <c r="Q19" s="133"/>
      <c r="R19" s="134"/>
      <c r="S19" s="132"/>
      <c r="T19" s="135"/>
      <c r="U19" s="131">
        <v>1</v>
      </c>
      <c r="V19" s="132"/>
      <c r="W19" s="133">
        <v>2</v>
      </c>
      <c r="X19" s="134"/>
      <c r="Y19" s="132"/>
      <c r="Z19" s="135"/>
      <c r="AA19" s="131"/>
      <c r="AB19" s="132"/>
      <c r="AC19" s="133"/>
      <c r="AD19" s="134"/>
      <c r="AE19" s="132"/>
      <c r="AF19" s="135"/>
      <c r="AG19" s="131"/>
      <c r="AH19" s="132"/>
      <c r="AI19" s="133"/>
      <c r="AJ19" s="134"/>
      <c r="AK19" s="132"/>
      <c r="AL19" s="135"/>
    </row>
    <row r="20" spans="1:38" s="168" customFormat="1" x14ac:dyDescent="0.2">
      <c r="A20" s="129" t="s">
        <v>21</v>
      </c>
      <c r="B20" s="63" t="s">
        <v>193</v>
      </c>
      <c r="C20" s="130">
        <v>5</v>
      </c>
      <c r="D20" s="130">
        <v>4</v>
      </c>
      <c r="E20" s="130"/>
      <c r="F20" s="130">
        <v>5</v>
      </c>
      <c r="G20" s="130"/>
      <c r="H20" s="86">
        <v>9</v>
      </c>
      <c r="I20" s="88">
        <v>270</v>
      </c>
      <c r="J20" s="88">
        <f t="shared" si="0"/>
        <v>120</v>
      </c>
      <c r="K20" s="88">
        <v>60</v>
      </c>
      <c r="L20" s="88">
        <v>30</v>
      </c>
      <c r="M20" s="88">
        <v>30</v>
      </c>
      <c r="N20" s="89">
        <f>I20-J20</f>
        <v>150</v>
      </c>
      <c r="O20" s="131"/>
      <c r="P20" s="132"/>
      <c r="Q20" s="133"/>
      <c r="R20" s="134"/>
      <c r="S20" s="132"/>
      <c r="T20" s="135"/>
      <c r="U20" s="131"/>
      <c r="V20" s="132"/>
      <c r="W20" s="133"/>
      <c r="X20" s="134">
        <v>2</v>
      </c>
      <c r="Y20" s="132">
        <v>1</v>
      </c>
      <c r="Z20" s="135">
        <v>1</v>
      </c>
      <c r="AA20" s="131">
        <v>2</v>
      </c>
      <c r="AB20" s="132">
        <v>1</v>
      </c>
      <c r="AC20" s="133">
        <v>1</v>
      </c>
      <c r="AD20" s="134"/>
      <c r="AE20" s="132"/>
      <c r="AF20" s="135"/>
      <c r="AG20" s="131"/>
      <c r="AH20" s="132"/>
      <c r="AI20" s="133"/>
      <c r="AJ20" s="134"/>
      <c r="AK20" s="132"/>
      <c r="AL20" s="135"/>
    </row>
    <row r="21" spans="1:38" x14ac:dyDescent="0.2">
      <c r="A21" s="105" t="s">
        <v>22</v>
      </c>
      <c r="B21" s="67" t="s">
        <v>194</v>
      </c>
      <c r="C21" s="106">
        <v>2</v>
      </c>
      <c r="D21" s="106">
        <v>1</v>
      </c>
      <c r="E21" s="106"/>
      <c r="F21" s="106"/>
      <c r="G21" s="106"/>
      <c r="H21" s="107">
        <f>I21/30</f>
        <v>9</v>
      </c>
      <c r="I21" s="108">
        <v>270</v>
      </c>
      <c r="J21" s="108">
        <f t="shared" si="0"/>
        <v>120</v>
      </c>
      <c r="K21" s="108">
        <v>60</v>
      </c>
      <c r="L21" s="108">
        <f>SUM(P21*O9,S21*R9,V21*U9,Y21*X9,AB21*AA9,AE21*AD9,AH21*AG9,AK21*AJ9)</f>
        <v>0</v>
      </c>
      <c r="M21" s="108">
        <v>60</v>
      </c>
      <c r="N21" s="109">
        <f>I21-J21</f>
        <v>150</v>
      </c>
      <c r="O21" s="110">
        <v>2</v>
      </c>
      <c r="P21" s="111"/>
      <c r="Q21" s="112">
        <v>2</v>
      </c>
      <c r="R21" s="113">
        <v>2</v>
      </c>
      <c r="S21" s="111"/>
      <c r="T21" s="114">
        <v>2</v>
      </c>
      <c r="U21" s="110"/>
      <c r="V21" s="111"/>
      <c r="W21" s="112"/>
      <c r="X21" s="113"/>
      <c r="Y21" s="111"/>
      <c r="Z21" s="114"/>
      <c r="AA21" s="110"/>
      <c r="AB21" s="111"/>
      <c r="AC21" s="112"/>
      <c r="AD21" s="113"/>
      <c r="AE21" s="111"/>
      <c r="AF21" s="114"/>
      <c r="AG21" s="110"/>
      <c r="AH21" s="111"/>
      <c r="AI21" s="112"/>
      <c r="AJ21" s="113"/>
      <c r="AK21" s="111"/>
      <c r="AL21" s="114"/>
    </row>
    <row r="22" spans="1:38" ht="30.75" thickBot="1" x14ac:dyDescent="0.25">
      <c r="A22" s="115" t="s">
        <v>23</v>
      </c>
      <c r="B22" s="187" t="s">
        <v>195</v>
      </c>
      <c r="C22" s="117"/>
      <c r="D22" s="117">
        <v>3</v>
      </c>
      <c r="E22" s="117"/>
      <c r="F22" s="117"/>
      <c r="G22" s="117"/>
      <c r="H22" s="118">
        <v>3</v>
      </c>
      <c r="I22" s="119">
        <v>90</v>
      </c>
      <c r="J22" s="119">
        <v>45</v>
      </c>
      <c r="K22" s="119">
        <v>30</v>
      </c>
      <c r="L22" s="119">
        <v>15</v>
      </c>
      <c r="M22" s="119">
        <f>SUM(Q22*O7,T22*R7,W22*U7,Z22*X7,AC22*AA7,AF22*AD7,AI22*AG7,AL22*AJ7)</f>
        <v>0</v>
      </c>
      <c r="N22" s="120">
        <f t="shared" si="1"/>
        <v>45</v>
      </c>
      <c r="O22" s="188"/>
      <c r="P22" s="189"/>
      <c r="Q22" s="190"/>
      <c r="R22" s="191"/>
      <c r="S22" s="189"/>
      <c r="T22" s="192"/>
      <c r="U22" s="188">
        <v>2</v>
      </c>
      <c r="V22" s="189">
        <v>1</v>
      </c>
      <c r="W22" s="190"/>
      <c r="X22" s="191"/>
      <c r="Y22" s="189"/>
      <c r="Z22" s="192"/>
      <c r="AA22" s="188"/>
      <c r="AB22" s="189"/>
      <c r="AC22" s="190"/>
      <c r="AD22" s="191"/>
      <c r="AE22" s="189"/>
      <c r="AF22" s="192"/>
      <c r="AG22" s="188"/>
      <c r="AH22" s="189"/>
      <c r="AI22" s="190"/>
      <c r="AJ22" s="191"/>
      <c r="AK22" s="189"/>
      <c r="AL22" s="192"/>
    </row>
    <row r="23" spans="1:38" s="168" customFormat="1" ht="32.1" customHeight="1" thickTop="1" x14ac:dyDescent="0.2">
      <c r="A23" s="193" t="s">
        <v>24</v>
      </c>
      <c r="B23" s="194" t="s">
        <v>196</v>
      </c>
      <c r="C23" s="195">
        <v>7</v>
      </c>
      <c r="D23" s="195" t="s">
        <v>51</v>
      </c>
      <c r="E23" s="195"/>
      <c r="F23" s="195"/>
      <c r="G23" s="195"/>
      <c r="H23" s="196"/>
      <c r="I23" s="197">
        <v>720</v>
      </c>
      <c r="J23" s="197">
        <v>570</v>
      </c>
      <c r="K23" s="197">
        <f>SUM(O23*O8,R23*R8,U23*U8,X23*X8,AA23*AA8,AD23*AD8,AG23*AG8,AJ23*AJ8)</f>
        <v>0</v>
      </c>
      <c r="L23" s="197">
        <v>570</v>
      </c>
      <c r="M23" s="197">
        <f>SUM(Q23*O8,T23*R8,W23*U8,Z23*X8,AC23*AA8,AF23*AD8,AI23*AG8,AL23*AJ8)</f>
        <v>0</v>
      </c>
      <c r="N23" s="198">
        <f t="shared" si="1"/>
        <v>150</v>
      </c>
      <c r="O23" s="199"/>
      <c r="P23" s="200">
        <v>8</v>
      </c>
      <c r="Q23" s="201"/>
      <c r="R23" s="198"/>
      <c r="S23" s="202">
        <v>10</v>
      </c>
      <c r="T23" s="203"/>
      <c r="U23" s="199"/>
      <c r="V23" s="202">
        <v>6</v>
      </c>
      <c r="W23" s="201"/>
      <c r="X23" s="198"/>
      <c r="Y23" s="202">
        <v>4</v>
      </c>
      <c r="Z23" s="203"/>
      <c r="AA23" s="199"/>
      <c r="AB23" s="202">
        <v>2</v>
      </c>
      <c r="AC23" s="201"/>
      <c r="AD23" s="198"/>
      <c r="AE23" s="202">
        <v>2</v>
      </c>
      <c r="AF23" s="203"/>
      <c r="AG23" s="199"/>
      <c r="AH23" s="202">
        <v>6</v>
      </c>
      <c r="AI23" s="201"/>
      <c r="AJ23" s="198"/>
      <c r="AK23" s="202"/>
      <c r="AL23" s="203"/>
    </row>
    <row r="24" spans="1:38" x14ac:dyDescent="0.2">
      <c r="A24" s="332" t="s">
        <v>197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4"/>
    </row>
    <row r="25" spans="1:38" x14ac:dyDescent="0.2">
      <c r="A25" s="169" t="s">
        <v>47</v>
      </c>
      <c r="B25" s="67" t="s">
        <v>198</v>
      </c>
      <c r="C25" s="106"/>
      <c r="D25" s="106">
        <v>5</v>
      </c>
      <c r="E25" s="106"/>
      <c r="F25" s="106"/>
      <c r="G25" s="106"/>
      <c r="H25" s="107">
        <f>I25/30</f>
        <v>3</v>
      </c>
      <c r="I25" s="108">
        <v>90</v>
      </c>
      <c r="J25" s="108">
        <f t="shared" si="0"/>
        <v>30</v>
      </c>
      <c r="K25" s="108">
        <f>SUM(O25*O7,R25*R7,U25*U7,X25*X7,AA25*AA7,AD25*AD7,AG25*AG7,AJ25*AJ6)</f>
        <v>15</v>
      </c>
      <c r="L25" s="108">
        <f>SUM(P25*O7,S25*R7,V25*U7,Y25*X7,AB25*AA7,AE25*AD7,AH25*AG7,AK25*AJ7)</f>
        <v>15</v>
      </c>
      <c r="M25" s="108">
        <f>SUM(Q25*O7,T25*R7,W25*U7,Z25*X7,AC25*AA7,AF25*AD7,AI25*AG7,AL25*AJ7)</f>
        <v>0</v>
      </c>
      <c r="N25" s="109">
        <f t="shared" si="1"/>
        <v>60</v>
      </c>
      <c r="O25" s="110"/>
      <c r="P25" s="111"/>
      <c r="Q25" s="112"/>
      <c r="R25" s="113"/>
      <c r="S25" s="111"/>
      <c r="T25" s="114"/>
      <c r="U25" s="110"/>
      <c r="V25" s="111"/>
      <c r="W25" s="112"/>
      <c r="X25" s="113"/>
      <c r="Y25" s="111"/>
      <c r="Z25" s="114"/>
      <c r="AA25" s="110">
        <v>1</v>
      </c>
      <c r="AB25" s="111">
        <v>1</v>
      </c>
      <c r="AC25" s="112"/>
      <c r="AD25" s="113"/>
      <c r="AE25" s="111"/>
      <c r="AF25" s="114"/>
      <c r="AG25" s="110"/>
      <c r="AH25" s="111"/>
      <c r="AI25" s="112"/>
      <c r="AJ25" s="113"/>
      <c r="AK25" s="111"/>
      <c r="AL25" s="114"/>
    </row>
    <row r="26" spans="1:38" x14ac:dyDescent="0.2">
      <c r="A26" s="169" t="s">
        <v>48</v>
      </c>
      <c r="B26" s="67" t="s">
        <v>199</v>
      </c>
      <c r="C26" s="106"/>
      <c r="D26" s="106">
        <v>5</v>
      </c>
      <c r="E26" s="106"/>
      <c r="F26" s="106"/>
      <c r="G26" s="106"/>
      <c r="H26" s="107">
        <f>I26/30</f>
        <v>3</v>
      </c>
      <c r="I26" s="108">
        <v>90</v>
      </c>
      <c r="J26" s="108">
        <f t="shared" si="0"/>
        <v>30</v>
      </c>
      <c r="K26" s="108">
        <f>SUM(O26*O7,R26*R7,U26*U7,X26*X7,AA26*AA7,AD26*AD7,AG26*AG7,AJ26*AJ7)</f>
        <v>15</v>
      </c>
      <c r="L26" s="108">
        <f>SUM(P26*O7,S26*R7,V26*U7,Y26*X7,AB26*AA7,AE26*AD7,AH26*AG7,AK26*AJ7)</f>
        <v>15</v>
      </c>
      <c r="M26" s="108">
        <f>SUM(Q26*O7,T26*R7,W26*U7,Z26*X7,AC26*AA7,AF26*AD7,AI26*AG7,AL26*AJ7)</f>
        <v>0</v>
      </c>
      <c r="N26" s="109">
        <f t="shared" si="1"/>
        <v>60</v>
      </c>
      <c r="O26" s="110"/>
      <c r="P26" s="111"/>
      <c r="Q26" s="112"/>
      <c r="R26" s="113"/>
      <c r="S26" s="111"/>
      <c r="T26" s="114"/>
      <c r="U26" s="110"/>
      <c r="V26" s="111"/>
      <c r="W26" s="112"/>
      <c r="X26" s="113"/>
      <c r="Y26" s="111"/>
      <c r="Z26" s="114"/>
      <c r="AA26" s="110">
        <v>1</v>
      </c>
      <c r="AB26" s="111">
        <v>1</v>
      </c>
      <c r="AC26" s="112"/>
      <c r="AD26" s="179"/>
      <c r="AE26" s="111"/>
      <c r="AF26" s="114"/>
      <c r="AG26" s="110"/>
      <c r="AH26" s="111"/>
      <c r="AI26" s="112"/>
      <c r="AJ26" s="113"/>
      <c r="AK26" s="111"/>
      <c r="AL26" s="114"/>
    </row>
    <row r="27" spans="1:38" x14ac:dyDescent="0.2">
      <c r="A27" s="169" t="s">
        <v>49</v>
      </c>
      <c r="B27" s="67" t="s">
        <v>200</v>
      </c>
      <c r="C27" s="106"/>
      <c r="D27" s="106">
        <v>6</v>
      </c>
      <c r="E27" s="106"/>
      <c r="F27" s="106"/>
      <c r="G27" s="106"/>
      <c r="H27" s="107">
        <f>I27/30</f>
        <v>3</v>
      </c>
      <c r="I27" s="108">
        <v>90</v>
      </c>
      <c r="J27" s="108">
        <f t="shared" si="0"/>
        <v>30</v>
      </c>
      <c r="K27" s="108">
        <f>SUM(O27*O7,R27*R7,U27*U7,X27*X7,AA27*AA7,AD27*AD7,AG27*AG7,AJ27*AJ7)</f>
        <v>15</v>
      </c>
      <c r="L27" s="108">
        <f>SUM(P27*O7,S27*R7,V27*U7,Y27*X7,AB27*AA7,AE27*AD7,AH27*AG7,AK27*AJ7)</f>
        <v>15</v>
      </c>
      <c r="M27" s="108">
        <f>SUM(Q27*O7,T27*R7,W27*U7,Z27*X7,AC27*AA7,AF27*AD7,AI27*AG7,AL27*AJ7)</f>
        <v>0</v>
      </c>
      <c r="N27" s="109">
        <f t="shared" si="1"/>
        <v>60</v>
      </c>
      <c r="O27" s="110"/>
      <c r="P27" s="111"/>
      <c r="Q27" s="112"/>
      <c r="R27" s="113"/>
      <c r="S27" s="111"/>
      <c r="T27" s="114"/>
      <c r="U27" s="110"/>
      <c r="V27" s="111"/>
      <c r="W27" s="112"/>
      <c r="X27" s="179"/>
      <c r="Y27" s="111"/>
      <c r="Z27" s="114"/>
      <c r="AA27" s="110"/>
      <c r="AB27" s="111"/>
      <c r="AC27" s="112"/>
      <c r="AD27" s="113">
        <v>1</v>
      </c>
      <c r="AE27" s="111">
        <v>1</v>
      </c>
      <c r="AF27" s="114"/>
      <c r="AG27" s="110"/>
      <c r="AH27" s="111"/>
      <c r="AI27" s="112"/>
      <c r="AJ27" s="113"/>
      <c r="AK27" s="111"/>
      <c r="AL27" s="114"/>
    </row>
    <row r="28" spans="1:38" x14ac:dyDescent="0.2">
      <c r="A28" s="169" t="s">
        <v>50</v>
      </c>
      <c r="B28" s="67" t="s">
        <v>201</v>
      </c>
      <c r="C28" s="106"/>
      <c r="D28" s="106">
        <v>8</v>
      </c>
      <c r="E28" s="106"/>
      <c r="F28" s="106"/>
      <c r="G28" s="106"/>
      <c r="H28" s="107">
        <f>I28/30</f>
        <v>3</v>
      </c>
      <c r="I28" s="108">
        <v>90</v>
      </c>
      <c r="J28" s="108">
        <f t="shared" si="0"/>
        <v>20</v>
      </c>
      <c r="K28" s="108">
        <f>SUM(O28*O7,R28*R7,U28*U7,X28*X7,AA28*AA7,AD28*AD7,AG28*AG7,AJ28*AJ7)</f>
        <v>10</v>
      </c>
      <c r="L28" s="108">
        <f>SUM(P28*O7,S28*R7,V28*U7,Y28*X7,AB28*AA7,AE28*AD7,AH28*AG7,AK28*AJ7)</f>
        <v>10</v>
      </c>
      <c r="M28" s="108">
        <f>SUM(Q28*O7,T28*R7,W28*U7,Z28*X7,AC28*AA7,AF28*AD7,AI28*AG7,AL28*AJ7)</f>
        <v>0</v>
      </c>
      <c r="N28" s="109">
        <f t="shared" si="1"/>
        <v>70</v>
      </c>
      <c r="O28" s="110"/>
      <c r="P28" s="111"/>
      <c r="Q28" s="112"/>
      <c r="R28" s="113"/>
      <c r="S28" s="111"/>
      <c r="T28" s="114"/>
      <c r="U28" s="110"/>
      <c r="V28" s="111"/>
      <c r="W28" s="112"/>
      <c r="X28" s="113"/>
      <c r="Y28" s="111"/>
      <c r="Z28" s="114"/>
      <c r="AA28" s="110"/>
      <c r="AB28" s="111"/>
      <c r="AC28" s="112"/>
      <c r="AD28" s="113"/>
      <c r="AE28" s="111"/>
      <c r="AF28" s="114"/>
      <c r="AG28" s="110"/>
      <c r="AH28" s="111"/>
      <c r="AI28" s="112"/>
      <c r="AJ28" s="113">
        <v>1</v>
      </c>
      <c r="AK28" s="111">
        <v>1</v>
      </c>
      <c r="AL28" s="114"/>
    </row>
    <row r="29" spans="1:38" ht="15.75" thickBot="1" x14ac:dyDescent="0.25">
      <c r="A29" s="115"/>
      <c r="B29" s="116"/>
      <c r="C29" s="117"/>
      <c r="D29" s="117"/>
      <c r="E29" s="117"/>
      <c r="F29" s="117"/>
      <c r="G29" s="117"/>
      <c r="H29" s="118">
        <f>I29/30</f>
        <v>0</v>
      </c>
      <c r="I29" s="119"/>
      <c r="J29" s="119">
        <f t="shared" si="0"/>
        <v>0</v>
      </c>
      <c r="K29" s="119">
        <f>SUM(O29*O28,R29*R28,U29*U28,X29*X28,AA29*AA28,AD29*AD28,AG29*AG28,AJ29*AJ28)</f>
        <v>0</v>
      </c>
      <c r="L29" s="119">
        <f>SUM(P29*P28,S29*S28,V29*V28,Y29*Y28,AB29*AB28,AE29*AE28,AH29*AH28,AK29*AK28)</f>
        <v>0</v>
      </c>
      <c r="M29" s="119">
        <f>SUM(Q29*Q28,T29*T28,W29*W28,Z29*Z28,AC29*AC28,AF29*AF28,AI29*AI28,AL29*AL28)</f>
        <v>0</v>
      </c>
      <c r="N29" s="120">
        <f t="shared" si="1"/>
        <v>0</v>
      </c>
      <c r="O29" s="121"/>
      <c r="P29" s="122"/>
      <c r="Q29" s="123"/>
      <c r="R29" s="124"/>
      <c r="S29" s="122"/>
      <c r="T29" s="125"/>
      <c r="U29" s="121"/>
      <c r="V29" s="122"/>
      <c r="W29" s="123"/>
      <c r="X29" s="124"/>
      <c r="Y29" s="122"/>
      <c r="Z29" s="125"/>
      <c r="AA29" s="121"/>
      <c r="AB29" s="122"/>
      <c r="AC29" s="123"/>
      <c r="AD29" s="124"/>
      <c r="AE29" s="122"/>
      <c r="AF29" s="125"/>
      <c r="AG29" s="121"/>
      <c r="AH29" s="122"/>
      <c r="AI29" s="123"/>
      <c r="AJ29" s="124"/>
      <c r="AK29" s="122"/>
      <c r="AL29" s="125"/>
    </row>
    <row r="30" spans="1:38" s="3" customFormat="1" ht="15.75" thickBot="1" x14ac:dyDescent="0.25">
      <c r="A30" s="330" t="s">
        <v>168</v>
      </c>
      <c r="B30" s="331"/>
      <c r="C30" s="126"/>
      <c r="D30" s="126"/>
      <c r="E30" s="126"/>
      <c r="F30" s="126"/>
      <c r="G30" s="126"/>
      <c r="H30" s="127">
        <f>SUM(H9:H29)</f>
        <v>82</v>
      </c>
      <c r="I30" s="128">
        <f>SUM(I9:I29)-810-240</f>
        <v>2370</v>
      </c>
      <c r="J30" s="128">
        <f>SUM(J9:J29)</f>
        <v>1840</v>
      </c>
      <c r="K30" s="128">
        <f>SUM(K9:K29)</f>
        <v>460</v>
      </c>
      <c r="L30" s="128">
        <f>SUM(L9:L29)</f>
        <v>1215</v>
      </c>
      <c r="M30" s="128">
        <f>SUM(M9:M29)</f>
        <v>165</v>
      </c>
      <c r="N30" s="128">
        <f>SUM(N9:N29)</f>
        <v>1580</v>
      </c>
      <c r="O30" s="328">
        <f>SUM(O9:Q29)-8</f>
        <v>24</v>
      </c>
      <c r="P30" s="326"/>
      <c r="Q30" s="329"/>
      <c r="R30" s="326">
        <f>SUM(R9:T29)-10</f>
        <v>20</v>
      </c>
      <c r="S30" s="326"/>
      <c r="T30" s="327"/>
      <c r="U30" s="328">
        <f>SUM(U9:W29)-6</f>
        <v>14</v>
      </c>
      <c r="V30" s="326"/>
      <c r="W30" s="329"/>
      <c r="X30" s="326">
        <f>SUM(X9:Z29)-4</f>
        <v>10</v>
      </c>
      <c r="Y30" s="326"/>
      <c r="Z30" s="327"/>
      <c r="AA30" s="328">
        <f>SUM(AA9:AC29)-2</f>
        <v>8</v>
      </c>
      <c r="AB30" s="326"/>
      <c r="AC30" s="329"/>
      <c r="AD30" s="326">
        <f>SUM(AD9:AF29)-2</f>
        <v>4</v>
      </c>
      <c r="AE30" s="326"/>
      <c r="AF30" s="327"/>
      <c r="AG30" s="328">
        <f>SUM(AG9:AI29)-6</f>
        <v>2</v>
      </c>
      <c r="AH30" s="326"/>
      <c r="AI30" s="329"/>
      <c r="AJ30" s="326">
        <f>SUM(AJ9:AL29)</f>
        <v>4</v>
      </c>
      <c r="AK30" s="326"/>
      <c r="AL30" s="327"/>
    </row>
    <row r="31" spans="1:38" x14ac:dyDescent="0.2">
      <c r="A31" s="293" t="s">
        <v>202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5"/>
    </row>
    <row r="32" spans="1:38" s="168" customFormat="1" x14ac:dyDescent="0.2">
      <c r="A32" s="129" t="s">
        <v>25</v>
      </c>
      <c r="B32" s="63" t="s">
        <v>203</v>
      </c>
      <c r="C32" s="130">
        <v>3.4</v>
      </c>
      <c r="D32" s="130"/>
      <c r="E32" s="130"/>
      <c r="F32" s="130">
        <v>4</v>
      </c>
      <c r="G32" s="130"/>
      <c r="H32" s="86">
        <v>12</v>
      </c>
      <c r="I32" s="88">
        <v>360</v>
      </c>
      <c r="J32" s="88">
        <f t="shared" si="0"/>
        <v>135</v>
      </c>
      <c r="K32" s="88">
        <v>60</v>
      </c>
      <c r="L32" s="88">
        <v>45</v>
      </c>
      <c r="M32" s="88">
        <v>30</v>
      </c>
      <c r="N32" s="89">
        <f t="shared" si="1"/>
        <v>225</v>
      </c>
      <c r="O32" s="131"/>
      <c r="P32" s="132"/>
      <c r="Q32" s="133"/>
      <c r="R32" s="134"/>
      <c r="S32" s="132"/>
      <c r="T32" s="135"/>
      <c r="U32" s="131">
        <v>2</v>
      </c>
      <c r="V32" s="132">
        <v>1</v>
      </c>
      <c r="W32" s="133">
        <v>1</v>
      </c>
      <c r="X32" s="134">
        <v>2</v>
      </c>
      <c r="Y32" s="132">
        <v>2</v>
      </c>
      <c r="Z32" s="135">
        <v>1</v>
      </c>
      <c r="AA32" s="131"/>
      <c r="AB32" s="132"/>
      <c r="AC32" s="133"/>
      <c r="AD32" s="134"/>
      <c r="AE32" s="132"/>
      <c r="AF32" s="135"/>
      <c r="AG32" s="131"/>
      <c r="AH32" s="132"/>
      <c r="AI32" s="133"/>
      <c r="AJ32" s="134"/>
      <c r="AK32" s="132"/>
      <c r="AL32" s="135"/>
    </row>
    <row r="33" spans="1:38" s="168" customFormat="1" x14ac:dyDescent="0.2">
      <c r="A33" s="129" t="s">
        <v>26</v>
      </c>
      <c r="B33" s="63" t="s">
        <v>204</v>
      </c>
      <c r="C33" s="130">
        <v>4</v>
      </c>
      <c r="D33" s="130">
        <v>3</v>
      </c>
      <c r="E33" s="130">
        <v>4</v>
      </c>
      <c r="F33" s="130"/>
      <c r="G33" s="130"/>
      <c r="H33" s="86">
        <v>13</v>
      </c>
      <c r="I33" s="88">
        <v>390</v>
      </c>
      <c r="J33" s="88">
        <f t="shared" si="0"/>
        <v>120</v>
      </c>
      <c r="K33" s="88">
        <v>60</v>
      </c>
      <c r="L33" s="88">
        <v>30</v>
      </c>
      <c r="M33" s="88">
        <v>30</v>
      </c>
      <c r="N33" s="89">
        <f t="shared" si="1"/>
        <v>270</v>
      </c>
      <c r="O33" s="131"/>
      <c r="P33" s="132"/>
      <c r="Q33" s="133"/>
      <c r="R33" s="134"/>
      <c r="S33" s="132"/>
      <c r="T33" s="135"/>
      <c r="U33" s="131">
        <v>2</v>
      </c>
      <c r="V33" s="132">
        <v>1</v>
      </c>
      <c r="W33" s="133">
        <v>1</v>
      </c>
      <c r="X33" s="134">
        <v>2</v>
      </c>
      <c r="Y33" s="132">
        <v>1</v>
      </c>
      <c r="Z33" s="135">
        <v>1</v>
      </c>
      <c r="AA33" s="131"/>
      <c r="AB33" s="132"/>
      <c r="AC33" s="133"/>
      <c r="AD33" s="134"/>
      <c r="AE33" s="132"/>
      <c r="AF33" s="135"/>
      <c r="AG33" s="131"/>
      <c r="AH33" s="132"/>
      <c r="AI33" s="133"/>
      <c r="AJ33" s="134"/>
      <c r="AK33" s="132"/>
      <c r="AL33" s="135"/>
    </row>
    <row r="34" spans="1:38" s="168" customFormat="1" ht="50.25" customHeight="1" x14ac:dyDescent="0.2">
      <c r="A34" s="129" t="s">
        <v>27</v>
      </c>
      <c r="B34" s="63" t="s">
        <v>205</v>
      </c>
      <c r="C34" s="130">
        <v>5.6</v>
      </c>
      <c r="D34" s="130"/>
      <c r="E34" s="130">
        <v>5</v>
      </c>
      <c r="F34" s="130"/>
      <c r="G34" s="130"/>
      <c r="H34" s="86">
        <v>9</v>
      </c>
      <c r="I34" s="88">
        <v>270</v>
      </c>
      <c r="J34" s="88">
        <f t="shared" si="0"/>
        <v>105</v>
      </c>
      <c r="K34" s="88">
        <v>60</v>
      </c>
      <c r="L34" s="88">
        <v>15</v>
      </c>
      <c r="M34" s="88">
        <v>30</v>
      </c>
      <c r="N34" s="89">
        <f t="shared" si="1"/>
        <v>165</v>
      </c>
      <c r="O34" s="131"/>
      <c r="P34" s="132"/>
      <c r="Q34" s="133"/>
      <c r="R34" s="134"/>
      <c r="S34" s="132"/>
      <c r="T34" s="135"/>
      <c r="U34" s="131"/>
      <c r="V34" s="132"/>
      <c r="W34" s="133"/>
      <c r="X34" s="134"/>
      <c r="Y34" s="132"/>
      <c r="Z34" s="135"/>
      <c r="AA34" s="131">
        <v>2</v>
      </c>
      <c r="AB34" s="132"/>
      <c r="AC34" s="133">
        <v>1</v>
      </c>
      <c r="AD34" s="134">
        <v>2</v>
      </c>
      <c r="AE34" s="132">
        <v>1</v>
      </c>
      <c r="AF34" s="135">
        <v>1</v>
      </c>
      <c r="AG34" s="131"/>
      <c r="AH34" s="132"/>
      <c r="AI34" s="133"/>
      <c r="AJ34" s="134"/>
      <c r="AK34" s="132"/>
      <c r="AL34" s="135"/>
    </row>
    <row r="35" spans="1:38" s="168" customFormat="1" ht="24" customHeight="1" x14ac:dyDescent="0.2">
      <c r="A35" s="129" t="s">
        <v>28</v>
      </c>
      <c r="B35" s="63" t="s">
        <v>206</v>
      </c>
      <c r="C35" s="130">
        <v>4</v>
      </c>
      <c r="D35" s="130"/>
      <c r="E35" s="130"/>
      <c r="F35" s="130">
        <v>4</v>
      </c>
      <c r="G35" s="130"/>
      <c r="H35" s="86">
        <v>8</v>
      </c>
      <c r="I35" s="88">
        <v>240</v>
      </c>
      <c r="J35" s="88">
        <f>SUM(K35:M35)</f>
        <v>75</v>
      </c>
      <c r="K35" s="88">
        <v>30</v>
      </c>
      <c r="L35" s="88">
        <v>30</v>
      </c>
      <c r="M35" s="88">
        <v>15</v>
      </c>
      <c r="N35" s="89">
        <f>I35-J35</f>
        <v>165</v>
      </c>
      <c r="O35" s="131"/>
      <c r="P35" s="132"/>
      <c r="Q35" s="133"/>
      <c r="R35" s="134"/>
      <c r="S35" s="132"/>
      <c r="T35" s="135"/>
      <c r="U35" s="131"/>
      <c r="V35" s="132"/>
      <c r="W35" s="133"/>
      <c r="X35" s="134">
        <v>2</v>
      </c>
      <c r="Y35" s="132">
        <v>2</v>
      </c>
      <c r="Z35" s="135">
        <v>1</v>
      </c>
      <c r="AA35" s="131"/>
      <c r="AB35" s="132"/>
      <c r="AC35" s="133"/>
      <c r="AD35" s="134"/>
      <c r="AE35" s="132"/>
      <c r="AF35" s="135"/>
      <c r="AG35" s="131"/>
      <c r="AH35" s="132"/>
      <c r="AI35" s="133"/>
      <c r="AJ35" s="134"/>
      <c r="AK35" s="132"/>
      <c r="AL35" s="135"/>
    </row>
    <row r="36" spans="1:38" s="168" customFormat="1" ht="30" x14ac:dyDescent="0.2">
      <c r="A36" s="129" t="s">
        <v>29</v>
      </c>
      <c r="B36" s="63" t="s">
        <v>207</v>
      </c>
      <c r="C36" s="130">
        <v>6</v>
      </c>
      <c r="D36" s="130">
        <v>5</v>
      </c>
      <c r="E36" s="130"/>
      <c r="F36" s="130"/>
      <c r="G36" s="64" t="s">
        <v>83</v>
      </c>
      <c r="H36" s="86">
        <v>8</v>
      </c>
      <c r="I36" s="88">
        <v>240</v>
      </c>
      <c r="J36" s="88">
        <f t="shared" si="0"/>
        <v>105</v>
      </c>
      <c r="K36" s="88">
        <v>45</v>
      </c>
      <c r="L36" s="88">
        <v>30</v>
      </c>
      <c r="M36" s="88">
        <v>30</v>
      </c>
      <c r="N36" s="89">
        <f t="shared" si="1"/>
        <v>135</v>
      </c>
      <c r="O36" s="131"/>
      <c r="P36" s="132"/>
      <c r="Q36" s="133"/>
      <c r="R36" s="134"/>
      <c r="S36" s="132"/>
      <c r="T36" s="135"/>
      <c r="U36" s="131"/>
      <c r="V36" s="132"/>
      <c r="W36" s="133"/>
      <c r="X36" s="134"/>
      <c r="Y36" s="132"/>
      <c r="Z36" s="135"/>
      <c r="AA36" s="131">
        <v>1</v>
      </c>
      <c r="AB36" s="132">
        <v>1</v>
      </c>
      <c r="AC36" s="133">
        <v>1</v>
      </c>
      <c r="AD36" s="134">
        <v>2</v>
      </c>
      <c r="AE36" s="132">
        <v>1</v>
      </c>
      <c r="AF36" s="135">
        <v>1</v>
      </c>
      <c r="AG36" s="131"/>
      <c r="AH36" s="132"/>
      <c r="AI36" s="133"/>
      <c r="AJ36" s="134"/>
      <c r="AK36" s="132"/>
      <c r="AL36" s="135"/>
    </row>
    <row r="37" spans="1:38" s="168" customFormat="1" ht="75" customHeight="1" x14ac:dyDescent="0.2">
      <c r="A37" s="129" t="s">
        <v>30</v>
      </c>
      <c r="B37" s="63" t="s">
        <v>208</v>
      </c>
      <c r="C37" s="130">
        <v>7.8</v>
      </c>
      <c r="D37" s="130"/>
      <c r="E37" s="130">
        <v>8</v>
      </c>
      <c r="F37" s="130"/>
      <c r="G37" s="130"/>
      <c r="H37" s="69">
        <v>9</v>
      </c>
      <c r="I37" s="88">
        <v>270</v>
      </c>
      <c r="J37" s="88">
        <f>SUM(K37:M37)</f>
        <v>100</v>
      </c>
      <c r="K37" s="88">
        <v>50</v>
      </c>
      <c r="L37" s="88">
        <v>25</v>
      </c>
      <c r="M37" s="88">
        <v>25</v>
      </c>
      <c r="N37" s="89">
        <f>I37-J37</f>
        <v>170</v>
      </c>
      <c r="O37" s="131"/>
      <c r="P37" s="132"/>
      <c r="Q37" s="133"/>
      <c r="R37" s="134"/>
      <c r="S37" s="132"/>
      <c r="T37" s="135"/>
      <c r="U37" s="131"/>
      <c r="V37" s="132"/>
      <c r="W37" s="133"/>
      <c r="X37" s="134"/>
      <c r="Y37" s="132"/>
      <c r="Z37" s="135"/>
      <c r="AA37" s="131"/>
      <c r="AB37" s="132"/>
      <c r="AC37" s="133"/>
      <c r="AD37" s="134"/>
      <c r="AE37" s="132"/>
      <c r="AF37" s="135"/>
      <c r="AG37" s="131">
        <v>2</v>
      </c>
      <c r="AH37" s="132">
        <v>1</v>
      </c>
      <c r="AI37" s="133">
        <v>1</v>
      </c>
      <c r="AJ37" s="134">
        <v>2</v>
      </c>
      <c r="AK37" s="132">
        <v>1</v>
      </c>
      <c r="AL37" s="135">
        <v>1</v>
      </c>
    </row>
    <row r="38" spans="1:38" s="168" customFormat="1" ht="32.25" customHeight="1" x14ac:dyDescent="0.2">
      <c r="A38" s="129" t="s">
        <v>31</v>
      </c>
      <c r="B38" s="63" t="s">
        <v>209</v>
      </c>
      <c r="C38" s="130">
        <v>7.8</v>
      </c>
      <c r="D38" s="130"/>
      <c r="E38" s="130"/>
      <c r="F38" s="130"/>
      <c r="G38" s="130"/>
      <c r="H38" s="86">
        <v>9</v>
      </c>
      <c r="I38" s="88">
        <v>270</v>
      </c>
      <c r="J38" s="88">
        <f>SUM(K38:M38)</f>
        <v>100</v>
      </c>
      <c r="K38" s="88">
        <v>50</v>
      </c>
      <c r="L38" s="88">
        <v>25</v>
      </c>
      <c r="M38" s="88">
        <v>25</v>
      </c>
      <c r="N38" s="89">
        <f>I38-J38</f>
        <v>170</v>
      </c>
      <c r="O38" s="131"/>
      <c r="P38" s="132"/>
      <c r="Q38" s="133"/>
      <c r="R38" s="134"/>
      <c r="S38" s="132"/>
      <c r="T38" s="135"/>
      <c r="U38" s="131"/>
      <c r="V38" s="132"/>
      <c r="W38" s="133"/>
      <c r="X38" s="134"/>
      <c r="Y38" s="132"/>
      <c r="Z38" s="135">
        <v>0</v>
      </c>
      <c r="AA38" s="131"/>
      <c r="AB38" s="132"/>
      <c r="AC38" s="133"/>
      <c r="AD38" s="134"/>
      <c r="AE38" s="132"/>
      <c r="AF38" s="135"/>
      <c r="AG38" s="131">
        <v>2</v>
      </c>
      <c r="AH38" s="132">
        <v>1</v>
      </c>
      <c r="AI38" s="133">
        <v>1</v>
      </c>
      <c r="AJ38" s="134">
        <v>2</v>
      </c>
      <c r="AK38" s="132">
        <v>1</v>
      </c>
      <c r="AL38" s="135">
        <v>1</v>
      </c>
    </row>
    <row r="39" spans="1:38" s="168" customFormat="1" ht="36" customHeight="1" x14ac:dyDescent="0.2">
      <c r="A39" s="129" t="s">
        <v>32</v>
      </c>
      <c r="B39" s="63" t="s">
        <v>211</v>
      </c>
      <c r="C39" s="130">
        <v>5.6</v>
      </c>
      <c r="D39" s="130"/>
      <c r="E39" s="130"/>
      <c r="F39" s="130"/>
      <c r="G39" s="64" t="s">
        <v>83</v>
      </c>
      <c r="H39" s="86">
        <v>9</v>
      </c>
      <c r="I39" s="88">
        <v>270</v>
      </c>
      <c r="J39" s="88">
        <f t="shared" si="0"/>
        <v>120</v>
      </c>
      <c r="K39" s="88">
        <v>60</v>
      </c>
      <c r="L39" s="88">
        <v>30</v>
      </c>
      <c r="M39" s="88">
        <v>30</v>
      </c>
      <c r="N39" s="89">
        <f t="shared" si="1"/>
        <v>150</v>
      </c>
      <c r="O39" s="131"/>
      <c r="P39" s="132"/>
      <c r="Q39" s="133"/>
      <c r="R39" s="134"/>
      <c r="S39" s="132"/>
      <c r="T39" s="135"/>
      <c r="U39" s="131"/>
      <c r="V39" s="132"/>
      <c r="W39" s="133"/>
      <c r="X39" s="134"/>
      <c r="Y39" s="132"/>
      <c r="Z39" s="135"/>
      <c r="AA39" s="131">
        <v>2</v>
      </c>
      <c r="AB39" s="132">
        <v>1</v>
      </c>
      <c r="AC39" s="133">
        <v>1</v>
      </c>
      <c r="AD39" s="134">
        <v>2</v>
      </c>
      <c r="AE39" s="132">
        <v>1</v>
      </c>
      <c r="AF39" s="135">
        <v>1</v>
      </c>
      <c r="AG39" s="131"/>
      <c r="AH39" s="132"/>
      <c r="AI39" s="133"/>
      <c r="AJ39" s="134"/>
      <c r="AK39" s="132"/>
      <c r="AL39" s="135"/>
    </row>
    <row r="40" spans="1:38" s="168" customFormat="1" ht="30" x14ac:dyDescent="0.2">
      <c r="A40" s="129" t="s">
        <v>33</v>
      </c>
      <c r="B40" s="63" t="s">
        <v>210</v>
      </c>
      <c r="C40" s="130">
        <v>3</v>
      </c>
      <c r="D40" s="130"/>
      <c r="E40" s="130"/>
      <c r="F40" s="130"/>
      <c r="G40" s="130"/>
      <c r="H40" s="86">
        <f>I40/30</f>
        <v>3</v>
      </c>
      <c r="I40" s="88">
        <v>90</v>
      </c>
      <c r="J40" s="88">
        <f>SUM(K40:M40)</f>
        <v>45</v>
      </c>
      <c r="K40" s="88">
        <v>15</v>
      </c>
      <c r="L40" s="88">
        <v>15</v>
      </c>
      <c r="M40" s="88">
        <v>15</v>
      </c>
      <c r="N40" s="89">
        <f>I40-J40</f>
        <v>45</v>
      </c>
      <c r="O40" s="131"/>
      <c r="P40" s="132"/>
      <c r="Q40" s="133"/>
      <c r="R40" s="134"/>
      <c r="S40" s="132"/>
      <c r="T40" s="135"/>
      <c r="U40" s="131">
        <v>1</v>
      </c>
      <c r="V40" s="132">
        <v>1</v>
      </c>
      <c r="W40" s="133">
        <v>1</v>
      </c>
      <c r="X40" s="134"/>
      <c r="Y40" s="132"/>
      <c r="Z40" s="135"/>
      <c r="AA40" s="131"/>
      <c r="AB40" s="132"/>
      <c r="AC40" s="133"/>
      <c r="AD40" s="134"/>
      <c r="AE40" s="132"/>
      <c r="AF40" s="135"/>
      <c r="AG40" s="131"/>
      <c r="AH40" s="132"/>
      <c r="AI40" s="133"/>
      <c r="AJ40" s="134"/>
      <c r="AK40" s="132"/>
      <c r="AL40" s="135"/>
    </row>
    <row r="41" spans="1:38" s="168" customFormat="1" ht="30" x14ac:dyDescent="0.2">
      <c r="A41" s="129" t="s">
        <v>34</v>
      </c>
      <c r="B41" s="168" t="s">
        <v>212</v>
      </c>
      <c r="C41" s="130">
        <v>8</v>
      </c>
      <c r="D41" s="130">
        <v>7</v>
      </c>
      <c r="E41" s="130">
        <v>7</v>
      </c>
      <c r="F41" s="130"/>
      <c r="G41" s="130"/>
      <c r="H41" s="86">
        <v>10</v>
      </c>
      <c r="I41" s="88">
        <v>300</v>
      </c>
      <c r="J41" s="88">
        <v>90</v>
      </c>
      <c r="K41" s="88">
        <v>50</v>
      </c>
      <c r="L41" s="88">
        <v>25</v>
      </c>
      <c r="M41" s="88">
        <v>25</v>
      </c>
      <c r="N41" s="89">
        <f>I41-J41</f>
        <v>210</v>
      </c>
      <c r="O41" s="131"/>
      <c r="P41" s="132"/>
      <c r="Q41" s="133"/>
      <c r="R41" s="134"/>
      <c r="S41" s="132"/>
      <c r="T41" s="135"/>
      <c r="U41" s="131"/>
      <c r="V41" s="132"/>
      <c r="W41" s="133"/>
      <c r="X41" s="134"/>
      <c r="Y41" s="132"/>
      <c r="Z41" s="135"/>
      <c r="AA41" s="131"/>
      <c r="AB41" s="132"/>
      <c r="AC41" s="133"/>
      <c r="AD41" s="134"/>
      <c r="AE41" s="132"/>
      <c r="AF41" s="135"/>
      <c r="AG41" s="131">
        <v>2</v>
      </c>
      <c r="AH41" s="132">
        <v>1</v>
      </c>
      <c r="AI41" s="133">
        <v>1</v>
      </c>
      <c r="AJ41" s="134">
        <v>2</v>
      </c>
      <c r="AK41" s="132">
        <v>1</v>
      </c>
      <c r="AL41" s="135">
        <v>1</v>
      </c>
    </row>
    <row r="42" spans="1:38" s="168" customFormat="1" ht="30" x14ac:dyDescent="0.2">
      <c r="A42" s="129" t="s">
        <v>37</v>
      </c>
      <c r="B42" s="63" t="s">
        <v>213</v>
      </c>
      <c r="C42" s="130"/>
      <c r="D42" s="130">
        <v>4</v>
      </c>
      <c r="E42" s="130"/>
      <c r="F42" s="130"/>
      <c r="G42" s="130"/>
      <c r="H42" s="86">
        <v>6</v>
      </c>
      <c r="I42" s="88">
        <v>180</v>
      </c>
      <c r="J42" s="88">
        <f>SUM(K42:M42)</f>
        <v>75</v>
      </c>
      <c r="K42" s="88">
        <v>30</v>
      </c>
      <c r="L42" s="88">
        <v>15</v>
      </c>
      <c r="M42" s="88">
        <v>30</v>
      </c>
      <c r="N42" s="89">
        <f>I42-J42</f>
        <v>105</v>
      </c>
      <c r="O42" s="131"/>
      <c r="P42" s="132"/>
      <c r="Q42" s="133"/>
      <c r="R42" s="134"/>
      <c r="S42" s="132"/>
      <c r="T42" s="135"/>
      <c r="U42" s="131"/>
      <c r="V42" s="132"/>
      <c r="W42" s="133"/>
      <c r="X42" s="134">
        <v>2</v>
      </c>
      <c r="Y42" s="132">
        <v>1</v>
      </c>
      <c r="Z42" s="135">
        <v>2</v>
      </c>
      <c r="AA42" s="131"/>
      <c r="AB42" s="132"/>
      <c r="AC42" s="133"/>
      <c r="AD42" s="134"/>
      <c r="AE42" s="132"/>
      <c r="AF42" s="135"/>
      <c r="AG42" s="131"/>
      <c r="AH42" s="132"/>
      <c r="AI42" s="133"/>
      <c r="AJ42" s="134"/>
      <c r="AK42" s="132"/>
      <c r="AL42" s="135"/>
    </row>
    <row r="43" spans="1:38" s="168" customFormat="1" x14ac:dyDescent="0.2">
      <c r="A43" s="338" t="s">
        <v>197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40"/>
    </row>
    <row r="44" spans="1:38" s="168" customFormat="1" x14ac:dyDescent="0.2">
      <c r="A44" s="129" t="s">
        <v>39</v>
      </c>
      <c r="B44" s="63" t="s">
        <v>198</v>
      </c>
      <c r="C44" s="130"/>
      <c r="D44" s="130">
        <v>5</v>
      </c>
      <c r="E44" s="130"/>
      <c r="F44" s="130"/>
      <c r="G44" s="130"/>
      <c r="H44" s="86">
        <f t="shared" ref="H44:H51" si="2">I44/30</f>
        <v>6</v>
      </c>
      <c r="I44" s="88">
        <v>180</v>
      </c>
      <c r="J44" s="88">
        <f t="shared" ref="J44:J51" si="3">SUM(K44:M44)</f>
        <v>60</v>
      </c>
      <c r="K44" s="88">
        <f>SUM(O44*O7,R44*R7,U44*U7,X44*X7,AA44*AA7,AD44*AD7,AG44*AG7,AJ44*AJ7)</f>
        <v>30</v>
      </c>
      <c r="L44" s="88">
        <f>SUM(P44*O7,S44*R7,V44*U7,Y44*X7,AB44*AA7,AE44*AD7,AH44*AG7,AK44*AJ7)</f>
        <v>15</v>
      </c>
      <c r="M44" s="88">
        <f>SUM(Q44*O7,T44*R7,W44*U7,Z44*X7,AC44*AA7,AF44*AD7,AI44*AG7,AL44*AJ7)</f>
        <v>15</v>
      </c>
      <c r="N44" s="89">
        <f t="shared" ref="N44:N51" si="4">I44-J44</f>
        <v>120</v>
      </c>
      <c r="O44" s="131"/>
      <c r="P44" s="132"/>
      <c r="Q44" s="133"/>
      <c r="R44" s="134"/>
      <c r="S44" s="132"/>
      <c r="T44" s="135"/>
      <c r="U44" s="131"/>
      <c r="V44" s="132"/>
      <c r="W44" s="133"/>
      <c r="X44" s="134"/>
      <c r="Y44" s="132"/>
      <c r="Z44" s="135"/>
      <c r="AA44" s="131">
        <v>2</v>
      </c>
      <c r="AB44" s="132">
        <v>1</v>
      </c>
      <c r="AC44" s="133">
        <v>1</v>
      </c>
      <c r="AD44" s="134"/>
      <c r="AE44" s="132"/>
      <c r="AF44" s="135"/>
      <c r="AG44" s="131"/>
      <c r="AH44" s="132"/>
      <c r="AI44" s="133"/>
      <c r="AJ44" s="134"/>
      <c r="AK44" s="132"/>
      <c r="AL44" s="135"/>
    </row>
    <row r="45" spans="1:38" x14ac:dyDescent="0.2">
      <c r="A45" s="84" t="s">
        <v>40</v>
      </c>
      <c r="B45" s="44" t="s">
        <v>199</v>
      </c>
      <c r="C45" s="85"/>
      <c r="D45" s="85">
        <v>5</v>
      </c>
      <c r="E45" s="85"/>
      <c r="F45" s="85"/>
      <c r="G45" s="85"/>
      <c r="H45" s="86">
        <f t="shared" si="2"/>
        <v>6</v>
      </c>
      <c r="I45" s="87">
        <v>180</v>
      </c>
      <c r="J45" s="88">
        <f t="shared" si="3"/>
        <v>60</v>
      </c>
      <c r="K45" s="88">
        <f>SUM(O45*O7,R45*R7,U45*U7,X45*X7,AA45*AA7,AD45*AD7,AG45*AG7,AJ45*AJ7)</f>
        <v>30</v>
      </c>
      <c r="L45" s="88">
        <f>SUM(P45*O7,S45*R7,V45*U7,Y45*X7,AB45*AA7,AE45*AD7,AH45*AG7,AK45*AJ7)</f>
        <v>15</v>
      </c>
      <c r="M45" s="88">
        <f>SUM(Q45*O7,T45*R7,W45*U7,Z45*X7,AC45*AA7,AF45*AD7,AI45*AG7,AL45*AJ7)</f>
        <v>15</v>
      </c>
      <c r="N45" s="89">
        <f t="shared" si="4"/>
        <v>120</v>
      </c>
      <c r="O45" s="90"/>
      <c r="P45" s="91"/>
      <c r="Q45" s="92"/>
      <c r="R45" s="93"/>
      <c r="S45" s="91"/>
      <c r="T45" s="94"/>
      <c r="U45" s="90"/>
      <c r="V45" s="91"/>
      <c r="W45" s="92"/>
      <c r="X45" s="93"/>
      <c r="Y45" s="91"/>
      <c r="Z45" s="94"/>
      <c r="AA45" s="90">
        <v>2</v>
      </c>
      <c r="AB45" s="91">
        <v>1</v>
      </c>
      <c r="AC45" s="92">
        <v>1</v>
      </c>
      <c r="AD45" s="93"/>
      <c r="AE45" s="91"/>
      <c r="AF45" s="94"/>
      <c r="AG45" s="90"/>
      <c r="AH45" s="91"/>
      <c r="AI45" s="92"/>
      <c r="AJ45" s="93"/>
      <c r="AK45" s="91"/>
      <c r="AL45" s="94"/>
    </row>
    <row r="46" spans="1:38" x14ac:dyDescent="0.2">
      <c r="A46" s="84" t="s">
        <v>41</v>
      </c>
      <c r="B46" s="44" t="s">
        <v>200</v>
      </c>
      <c r="C46" s="85"/>
      <c r="D46" s="85">
        <v>6</v>
      </c>
      <c r="E46" s="85"/>
      <c r="F46" s="85"/>
      <c r="G46" s="85"/>
      <c r="H46" s="86">
        <f t="shared" si="2"/>
        <v>6</v>
      </c>
      <c r="I46" s="87">
        <v>180</v>
      </c>
      <c r="J46" s="88">
        <f t="shared" si="3"/>
        <v>60</v>
      </c>
      <c r="K46" s="88">
        <f>SUM(O46*O7,R46*R7,U46*U7,X46*X7,AA46*AA7,AD46*AD7,AG46*AG7,AJ46*AJ7)</f>
        <v>30</v>
      </c>
      <c r="L46" s="88">
        <f>SUM(P46*O7,S46*R7,V46*U7,Y46*X7,AB46*AA7,AE46*AD7,AH46*AG7,AK46*AJ7)</f>
        <v>15</v>
      </c>
      <c r="M46" s="88">
        <f>SUM(Q46*O7,T46*R7,W46*U7,Z46*X7,AC46*AA7,AF46*AD7,AI46*AG7,AL46*AJ7)</f>
        <v>15</v>
      </c>
      <c r="N46" s="89">
        <f t="shared" si="4"/>
        <v>120</v>
      </c>
      <c r="O46" s="90"/>
      <c r="P46" s="91"/>
      <c r="Q46" s="92"/>
      <c r="R46" s="93"/>
      <c r="S46" s="91"/>
      <c r="T46" s="94"/>
      <c r="U46" s="90"/>
      <c r="V46" s="91"/>
      <c r="W46" s="92"/>
      <c r="X46" s="93"/>
      <c r="Y46" s="91"/>
      <c r="Z46" s="94"/>
      <c r="AA46" s="90"/>
      <c r="AB46" s="91"/>
      <c r="AC46" s="92"/>
      <c r="AD46" s="93">
        <v>2</v>
      </c>
      <c r="AE46" s="91">
        <v>1</v>
      </c>
      <c r="AF46" s="94">
        <v>1</v>
      </c>
      <c r="AG46" s="90"/>
      <c r="AH46" s="91"/>
      <c r="AI46" s="92"/>
      <c r="AJ46" s="93"/>
      <c r="AK46" s="91"/>
      <c r="AL46" s="94"/>
    </row>
    <row r="47" spans="1:38" x14ac:dyDescent="0.2">
      <c r="A47" s="84" t="s">
        <v>42</v>
      </c>
      <c r="B47" s="44" t="s">
        <v>214</v>
      </c>
      <c r="C47" s="85"/>
      <c r="D47" s="85">
        <v>6</v>
      </c>
      <c r="E47" s="85"/>
      <c r="F47" s="85"/>
      <c r="G47" s="85"/>
      <c r="H47" s="86">
        <f t="shared" si="2"/>
        <v>6</v>
      </c>
      <c r="I47" s="87">
        <v>180</v>
      </c>
      <c r="J47" s="88">
        <f t="shared" si="3"/>
        <v>60</v>
      </c>
      <c r="K47" s="88">
        <f>SUM(O47*O7,R47*R7,U47*U7,X47*X7,AA47*AA7,AD47*AD7,AG47*AG7,AJ47*AJ7)</f>
        <v>30</v>
      </c>
      <c r="L47" s="88">
        <f>SUM(P47*O7,S47*R7,V47*U7,Y47*X7,AB47*AA7,AE47*AD7,AH47*AG7,AK47*AJ7)</f>
        <v>15</v>
      </c>
      <c r="M47" s="88">
        <f>SUM(Q47*O7,T47*R7,W47*U7,Z47*X7,AC47*AA7,AF47*AD7,AI47*AG7,AL47*AJ7)</f>
        <v>15</v>
      </c>
      <c r="N47" s="89">
        <f t="shared" si="4"/>
        <v>120</v>
      </c>
      <c r="O47" s="90"/>
      <c r="P47" s="91"/>
      <c r="Q47" s="92"/>
      <c r="R47" s="93"/>
      <c r="S47" s="91"/>
      <c r="T47" s="94"/>
      <c r="U47" s="90"/>
      <c r="V47" s="91"/>
      <c r="W47" s="92"/>
      <c r="X47" s="93"/>
      <c r="Y47" s="91"/>
      <c r="Z47" s="94"/>
      <c r="AA47" s="90"/>
      <c r="AB47" s="91"/>
      <c r="AC47" s="92"/>
      <c r="AD47" s="93">
        <v>2</v>
      </c>
      <c r="AE47" s="91">
        <v>1</v>
      </c>
      <c r="AF47" s="94">
        <v>1</v>
      </c>
      <c r="AG47" s="90"/>
      <c r="AH47" s="91"/>
      <c r="AI47" s="92"/>
      <c r="AJ47" s="93"/>
      <c r="AK47" s="91"/>
      <c r="AL47" s="94"/>
    </row>
    <row r="48" spans="1:38" x14ac:dyDescent="0.2">
      <c r="A48" s="84" t="s">
        <v>43</v>
      </c>
      <c r="B48" s="44" t="s">
        <v>215</v>
      </c>
      <c r="C48" s="85"/>
      <c r="D48" s="85">
        <v>7</v>
      </c>
      <c r="E48" s="85"/>
      <c r="F48" s="85"/>
      <c r="G48" s="85"/>
      <c r="H48" s="86">
        <f t="shared" si="2"/>
        <v>6</v>
      </c>
      <c r="I48" s="87">
        <v>180</v>
      </c>
      <c r="J48" s="88">
        <f t="shared" si="3"/>
        <v>60</v>
      </c>
      <c r="K48" s="88">
        <f>SUM(O48*O7,R48*R7,U48*U7,X48*X7,AA48*AA7,AD48*AD7,AG48*AG7,AJ48*AJ7)</f>
        <v>30</v>
      </c>
      <c r="L48" s="88">
        <f>SUM(P48*O7,S48*R7,V48*U7,Y48*X7,AB48*AA7,AE48*AD7,AH48*AG7,AK48*AJ7)</f>
        <v>30</v>
      </c>
      <c r="M48" s="88">
        <f>SUM(Q48*O7,T48*R7,W48*U7,Z48*X7,AC48*AA7,AF48*AD7,AI48*AG7,AL48*AJ7)</f>
        <v>0</v>
      </c>
      <c r="N48" s="89">
        <f t="shared" si="4"/>
        <v>120</v>
      </c>
      <c r="O48" s="90"/>
      <c r="P48" s="91"/>
      <c r="Q48" s="92"/>
      <c r="R48" s="93"/>
      <c r="S48" s="91"/>
      <c r="T48" s="94"/>
      <c r="U48" s="90"/>
      <c r="V48" s="91"/>
      <c r="W48" s="92"/>
      <c r="X48" s="93"/>
      <c r="Y48" s="91"/>
      <c r="Z48" s="94"/>
      <c r="AA48" s="90"/>
      <c r="AB48" s="91"/>
      <c r="AC48" s="92"/>
      <c r="AD48" s="93"/>
      <c r="AE48" s="91"/>
      <c r="AF48" s="94"/>
      <c r="AG48" s="90">
        <v>2</v>
      </c>
      <c r="AH48" s="91">
        <v>2</v>
      </c>
      <c r="AI48" s="92"/>
      <c r="AJ48" s="93"/>
      <c r="AK48" s="91"/>
      <c r="AL48" s="94"/>
    </row>
    <row r="49" spans="1:38" x14ac:dyDescent="0.2">
      <c r="A49" s="84" t="s">
        <v>44</v>
      </c>
      <c r="B49" s="44" t="s">
        <v>216</v>
      </c>
      <c r="C49" s="85"/>
      <c r="D49" s="85">
        <v>7</v>
      </c>
      <c r="E49" s="85"/>
      <c r="F49" s="85"/>
      <c r="G49" s="85"/>
      <c r="H49" s="86">
        <f t="shared" si="2"/>
        <v>6</v>
      </c>
      <c r="I49" s="87">
        <v>180</v>
      </c>
      <c r="J49" s="88">
        <f t="shared" si="3"/>
        <v>60</v>
      </c>
      <c r="K49" s="88">
        <f>SUM(O49*O7,R49*R7,U49*U7,X49*X7,AA49*AA7,AD49*AD7,AG49*AG7,AJ49*AJ7)</f>
        <v>30</v>
      </c>
      <c r="L49" s="88">
        <f>SUM(P49*O7,S49*R7,V49*U7,Y49*X7,AB49*AA7,AE49*AD7,AH49*AG7,AK49*AJ7)</f>
        <v>15</v>
      </c>
      <c r="M49" s="88">
        <f>SUM(Q49*O7,T49*R7,W49*U7,Z49*X7,AC49*AA7,AF49*AD7,AI49*AG7,AL49*AJ7)</f>
        <v>15</v>
      </c>
      <c r="N49" s="89">
        <f t="shared" si="4"/>
        <v>120</v>
      </c>
      <c r="O49" s="90"/>
      <c r="P49" s="91"/>
      <c r="Q49" s="92"/>
      <c r="R49" s="93"/>
      <c r="S49" s="91"/>
      <c r="T49" s="94"/>
      <c r="U49" s="90"/>
      <c r="V49" s="91"/>
      <c r="W49" s="92"/>
      <c r="X49" s="93"/>
      <c r="Y49" s="91"/>
      <c r="Z49" s="94"/>
      <c r="AA49" s="90"/>
      <c r="AB49" s="91"/>
      <c r="AC49" s="92"/>
      <c r="AD49" s="93"/>
      <c r="AE49" s="91"/>
      <c r="AF49" s="94"/>
      <c r="AG49" s="90">
        <v>2</v>
      </c>
      <c r="AH49" s="91">
        <v>1</v>
      </c>
      <c r="AI49" s="92">
        <v>1</v>
      </c>
      <c r="AJ49" s="93"/>
      <c r="AK49" s="91"/>
      <c r="AL49" s="94"/>
    </row>
    <row r="50" spans="1:38" x14ac:dyDescent="0.2">
      <c r="A50" s="84" t="s">
        <v>45</v>
      </c>
      <c r="B50" s="44" t="s">
        <v>217</v>
      </c>
      <c r="C50" s="85"/>
      <c r="D50" s="85">
        <v>8</v>
      </c>
      <c r="E50" s="85"/>
      <c r="F50" s="85"/>
      <c r="G50" s="85"/>
      <c r="H50" s="86">
        <f t="shared" si="2"/>
        <v>6</v>
      </c>
      <c r="I50" s="87">
        <v>180</v>
      </c>
      <c r="J50" s="88">
        <f t="shared" si="3"/>
        <v>40</v>
      </c>
      <c r="K50" s="88">
        <f>SUM(O50*O7,R50*R7,U50*U7,X50*X7,AA50*AA7,AD50*AD7,AG50*AG7,AJ50*AJ7)</f>
        <v>20</v>
      </c>
      <c r="L50" s="88">
        <f>SUM(P50*O7,S50*R7,V50*U7,Y50*X7,AB50*AA7,AE50*AD7,AH50*AG7,AK50*AJ7)</f>
        <v>10</v>
      </c>
      <c r="M50" s="88">
        <f>SUM(Q50*O7,T50*R7,W50*U7,Z50*X7,AC50*AA7,AF50*AD7,AI50*AG7,AL50*AJ7)</f>
        <v>10</v>
      </c>
      <c r="N50" s="89">
        <f t="shared" si="4"/>
        <v>140</v>
      </c>
      <c r="O50" s="90"/>
      <c r="P50" s="91"/>
      <c r="Q50" s="92"/>
      <c r="R50" s="93"/>
      <c r="S50" s="91"/>
      <c r="T50" s="94"/>
      <c r="U50" s="90"/>
      <c r="V50" s="91"/>
      <c r="W50" s="92"/>
      <c r="X50" s="93"/>
      <c r="Y50" s="91"/>
      <c r="Z50" s="94"/>
      <c r="AA50" s="90"/>
      <c r="AB50" s="91"/>
      <c r="AC50" s="92"/>
      <c r="AD50" s="93"/>
      <c r="AE50" s="91"/>
      <c r="AF50" s="94"/>
      <c r="AG50" s="90"/>
      <c r="AH50" s="91"/>
      <c r="AI50" s="92"/>
      <c r="AJ50" s="93">
        <v>2</v>
      </c>
      <c r="AK50" s="91">
        <v>1</v>
      </c>
      <c r="AL50" s="94">
        <v>1</v>
      </c>
    </row>
    <row r="51" spans="1:38" x14ac:dyDescent="0.2">
      <c r="A51" s="84" t="s">
        <v>46</v>
      </c>
      <c r="B51" s="44" t="s">
        <v>218</v>
      </c>
      <c r="C51" s="85"/>
      <c r="D51" s="85">
        <v>8</v>
      </c>
      <c r="E51" s="85"/>
      <c r="F51" s="85"/>
      <c r="G51" s="85"/>
      <c r="H51" s="86">
        <f t="shared" si="2"/>
        <v>6</v>
      </c>
      <c r="I51" s="87">
        <v>180</v>
      </c>
      <c r="J51" s="88">
        <f t="shared" si="3"/>
        <v>40</v>
      </c>
      <c r="K51" s="88">
        <f>SUM(O51*O7,R51*R7,U51*U7,X51*X7,AA51*AA7,AD51*AD7,AG51*AG7,AJ51*AJ7)</f>
        <v>20</v>
      </c>
      <c r="L51" s="88">
        <f>SUM(P51*O7,S51*R7,V51*U7,Y51*X7,AB51*AA7,AE51*AD7,AH51*AG7,AK51*AJ7)</f>
        <v>10</v>
      </c>
      <c r="M51" s="88">
        <f>SUM(Q51*O7,T51*R7,W51*U7,Z51*X7,AC51*AA7,AF51*AD7,AI51*AG7,AL51*AJ7)</f>
        <v>10</v>
      </c>
      <c r="N51" s="89">
        <f t="shared" si="4"/>
        <v>140</v>
      </c>
      <c r="O51" s="90"/>
      <c r="P51" s="91"/>
      <c r="Q51" s="92"/>
      <c r="R51" s="93"/>
      <c r="S51" s="91"/>
      <c r="T51" s="94"/>
      <c r="U51" s="90"/>
      <c r="V51" s="91"/>
      <c r="W51" s="92"/>
      <c r="X51" s="93"/>
      <c r="Y51" s="91"/>
      <c r="Z51" s="94"/>
      <c r="AA51" s="90"/>
      <c r="AB51" s="91"/>
      <c r="AC51" s="92"/>
      <c r="AD51" s="93"/>
      <c r="AE51" s="91"/>
      <c r="AF51" s="94"/>
      <c r="AG51" s="90"/>
      <c r="AH51" s="91"/>
      <c r="AI51" s="92"/>
      <c r="AJ51" s="93">
        <v>2</v>
      </c>
      <c r="AK51" s="91">
        <v>1</v>
      </c>
      <c r="AL51" s="94">
        <v>1</v>
      </c>
    </row>
    <row r="52" spans="1:38" ht="15.75" thickBot="1" x14ac:dyDescent="0.25">
      <c r="A52" s="95"/>
      <c r="B52" s="96"/>
      <c r="C52" s="97"/>
      <c r="D52" s="97"/>
      <c r="E52" s="97"/>
      <c r="F52" s="97"/>
      <c r="G52" s="97"/>
      <c r="H52" s="98"/>
      <c r="I52" s="99"/>
      <c r="J52" s="100"/>
      <c r="K52" s="100"/>
      <c r="L52" s="100"/>
      <c r="M52" s="100"/>
      <c r="N52" s="101"/>
      <c r="O52" s="90"/>
      <c r="P52" s="91"/>
      <c r="Q52" s="92"/>
      <c r="R52" s="93"/>
      <c r="S52" s="91"/>
      <c r="T52" s="94"/>
      <c r="U52" s="90"/>
      <c r="V52" s="91"/>
      <c r="W52" s="92"/>
      <c r="X52" s="93"/>
      <c r="Y52" s="91"/>
      <c r="Z52" s="94"/>
      <c r="AA52" s="90"/>
      <c r="AB52" s="91"/>
      <c r="AC52" s="92"/>
      <c r="AD52" s="93"/>
      <c r="AE52" s="91"/>
      <c r="AF52" s="94"/>
      <c r="AG52" s="90"/>
      <c r="AH52" s="91"/>
      <c r="AI52" s="92"/>
      <c r="AJ52" s="93"/>
      <c r="AK52" s="91"/>
      <c r="AL52" s="94"/>
    </row>
    <row r="53" spans="1:38" ht="15.75" thickBot="1" x14ac:dyDescent="0.25">
      <c r="A53" s="283" t="s">
        <v>168</v>
      </c>
      <c r="B53" s="296"/>
      <c r="C53" s="102"/>
      <c r="D53" s="102"/>
      <c r="E53" s="102"/>
      <c r="F53" s="102"/>
      <c r="G53" s="102"/>
      <c r="H53" s="103">
        <f t="shared" ref="H53:N53" si="5">SUM(H32:H52)</f>
        <v>144</v>
      </c>
      <c r="I53" s="104">
        <f t="shared" si="5"/>
        <v>4320</v>
      </c>
      <c r="J53" s="104">
        <f t="shared" si="5"/>
        <v>1510</v>
      </c>
      <c r="K53" s="104">
        <f t="shared" si="5"/>
        <v>730</v>
      </c>
      <c r="L53" s="104">
        <f t="shared" si="5"/>
        <v>410</v>
      </c>
      <c r="M53" s="104">
        <f t="shared" si="5"/>
        <v>380</v>
      </c>
      <c r="N53" s="104">
        <f t="shared" si="5"/>
        <v>2810</v>
      </c>
      <c r="O53" s="276">
        <f>SUM(O32:Q52)</f>
        <v>0</v>
      </c>
      <c r="P53" s="277"/>
      <c r="Q53" s="278"/>
      <c r="R53" s="277">
        <f>SUM(R32:T52)</f>
        <v>0</v>
      </c>
      <c r="S53" s="277"/>
      <c r="T53" s="279"/>
      <c r="U53" s="276">
        <f>SUM(U32:W52)</f>
        <v>11</v>
      </c>
      <c r="V53" s="277"/>
      <c r="W53" s="278"/>
      <c r="X53" s="277">
        <f>SUM(X32:Z52)</f>
        <v>19</v>
      </c>
      <c r="Y53" s="277"/>
      <c r="Z53" s="279"/>
      <c r="AA53" s="276">
        <f>SUM(AA32:AC52)</f>
        <v>18</v>
      </c>
      <c r="AB53" s="277"/>
      <c r="AC53" s="278"/>
      <c r="AD53" s="277">
        <f>SUM(AD32:AF52)</f>
        <v>20</v>
      </c>
      <c r="AE53" s="277"/>
      <c r="AF53" s="279"/>
      <c r="AG53" s="276">
        <f>SUM(AG32:AI52)</f>
        <v>20</v>
      </c>
      <c r="AH53" s="277"/>
      <c r="AI53" s="278"/>
      <c r="AJ53" s="277">
        <f>SUM(AJ32:AL52)</f>
        <v>20</v>
      </c>
      <c r="AK53" s="277"/>
      <c r="AL53" s="279"/>
    </row>
    <row r="54" spans="1:38" x14ac:dyDescent="0.2">
      <c r="A54" s="293" t="s">
        <v>219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5"/>
    </row>
    <row r="55" spans="1:38" s="168" customFormat="1" ht="20.25" customHeight="1" x14ac:dyDescent="0.2">
      <c r="A55" s="170" t="s">
        <v>35</v>
      </c>
      <c r="B55" s="63" t="s">
        <v>220</v>
      </c>
      <c r="C55" s="64"/>
      <c r="D55" s="64">
        <v>4</v>
      </c>
      <c r="E55" s="64"/>
      <c r="F55" s="64"/>
      <c r="G55" s="64"/>
      <c r="H55" s="69">
        <v>3</v>
      </c>
      <c r="I55" s="65">
        <v>90</v>
      </c>
      <c r="J55" s="65"/>
      <c r="K55" s="65"/>
      <c r="L55" s="65"/>
      <c r="M55" s="65"/>
      <c r="N55" s="66">
        <f>I55-J55</f>
        <v>90</v>
      </c>
      <c r="O55" s="171"/>
      <c r="P55" s="172"/>
      <c r="Q55" s="173"/>
      <c r="R55" s="174"/>
      <c r="S55" s="172"/>
      <c r="T55" s="175"/>
      <c r="U55" s="171"/>
      <c r="V55" s="172"/>
      <c r="W55" s="173"/>
      <c r="X55" s="174"/>
      <c r="Y55" s="172"/>
      <c r="Z55" s="175"/>
      <c r="AA55" s="171"/>
      <c r="AB55" s="172"/>
      <c r="AC55" s="173"/>
      <c r="AD55" s="174"/>
      <c r="AE55" s="172"/>
      <c r="AF55" s="175"/>
      <c r="AG55" s="171"/>
      <c r="AH55" s="172"/>
      <c r="AI55" s="173"/>
      <c r="AJ55" s="174"/>
      <c r="AK55" s="172"/>
      <c r="AL55" s="175"/>
    </row>
    <row r="56" spans="1:38" s="168" customFormat="1" ht="21" customHeight="1" x14ac:dyDescent="0.2">
      <c r="A56" s="170" t="s">
        <v>52</v>
      </c>
      <c r="B56" s="63" t="s">
        <v>221</v>
      </c>
      <c r="C56" s="64"/>
      <c r="D56" s="64">
        <v>6</v>
      </c>
      <c r="E56" s="64"/>
      <c r="F56" s="64"/>
      <c r="G56" s="64"/>
      <c r="H56" s="69">
        <v>3</v>
      </c>
      <c r="I56" s="65">
        <v>90</v>
      </c>
      <c r="J56" s="65"/>
      <c r="K56" s="65"/>
      <c r="L56" s="65"/>
      <c r="M56" s="65"/>
      <c r="N56" s="66">
        <f>I56-J56</f>
        <v>90</v>
      </c>
      <c r="O56" s="171"/>
      <c r="P56" s="172"/>
      <c r="Q56" s="173"/>
      <c r="R56" s="174"/>
      <c r="S56" s="172"/>
      <c r="T56" s="175"/>
      <c r="U56" s="171"/>
      <c r="V56" s="172"/>
      <c r="W56" s="173"/>
      <c r="X56" s="174"/>
      <c r="Y56" s="172"/>
      <c r="Z56" s="175"/>
      <c r="AA56" s="171"/>
      <c r="AB56" s="172"/>
      <c r="AC56" s="173"/>
      <c r="AD56" s="174"/>
      <c r="AE56" s="172"/>
      <c r="AF56" s="175"/>
      <c r="AG56" s="171"/>
      <c r="AH56" s="172"/>
      <c r="AI56" s="173"/>
      <c r="AJ56" s="174"/>
      <c r="AK56" s="172"/>
      <c r="AL56" s="175"/>
    </row>
    <row r="57" spans="1:38" s="168" customFormat="1" ht="19.5" customHeight="1" x14ac:dyDescent="0.2">
      <c r="A57" s="170" t="s">
        <v>53</v>
      </c>
      <c r="B57" s="63" t="s">
        <v>222</v>
      </c>
      <c r="C57" s="64"/>
      <c r="D57" s="64">
        <v>8</v>
      </c>
      <c r="E57" s="64"/>
      <c r="F57" s="64"/>
      <c r="G57" s="64"/>
      <c r="H57" s="69">
        <v>2</v>
      </c>
      <c r="I57" s="65">
        <v>60</v>
      </c>
      <c r="J57" s="65"/>
      <c r="K57" s="65"/>
      <c r="L57" s="65"/>
      <c r="M57" s="65"/>
      <c r="N57" s="66">
        <f>I57-J57</f>
        <v>60</v>
      </c>
      <c r="O57" s="171"/>
      <c r="P57" s="172"/>
      <c r="Q57" s="173"/>
      <c r="R57" s="174"/>
      <c r="S57" s="172"/>
      <c r="T57" s="175"/>
      <c r="U57" s="171"/>
      <c r="V57" s="172"/>
      <c r="W57" s="173"/>
      <c r="X57" s="174"/>
      <c r="Y57" s="172"/>
      <c r="Z57" s="175"/>
      <c r="AA57" s="171"/>
      <c r="AB57" s="172"/>
      <c r="AC57" s="173"/>
      <c r="AD57" s="174"/>
      <c r="AE57" s="172"/>
      <c r="AF57" s="175"/>
      <c r="AG57" s="171"/>
      <c r="AH57" s="172"/>
      <c r="AI57" s="173"/>
      <c r="AJ57" s="174"/>
      <c r="AK57" s="172"/>
      <c r="AL57" s="175"/>
    </row>
    <row r="58" spans="1:38" ht="10.5" customHeight="1" thickBot="1" x14ac:dyDescent="0.25">
      <c r="A58" s="42"/>
      <c r="B58" s="44"/>
      <c r="C58" s="10"/>
      <c r="D58" s="10"/>
      <c r="E58" s="10"/>
      <c r="F58" s="10"/>
      <c r="G58" s="10"/>
      <c r="H58" s="69"/>
      <c r="I58" s="65"/>
      <c r="J58" s="65"/>
      <c r="K58" s="65"/>
      <c r="L58" s="65"/>
      <c r="M58" s="65"/>
      <c r="N58" s="66"/>
      <c r="O58" s="45"/>
      <c r="P58" s="46"/>
      <c r="Q58" s="47"/>
      <c r="R58" s="48"/>
      <c r="S58" s="46"/>
      <c r="T58" s="49"/>
      <c r="U58" s="45"/>
      <c r="V58" s="46"/>
      <c r="W58" s="47"/>
      <c r="X58" s="48"/>
      <c r="Y58" s="46"/>
      <c r="Z58" s="49"/>
      <c r="AA58" s="45"/>
      <c r="AB58" s="46"/>
      <c r="AC58" s="47"/>
      <c r="AD58" s="48"/>
      <c r="AE58" s="46"/>
      <c r="AF58" s="49"/>
      <c r="AG58" s="45"/>
      <c r="AH58" s="46"/>
      <c r="AI58" s="47"/>
      <c r="AJ58" s="48"/>
      <c r="AK58" s="46"/>
      <c r="AL58" s="49"/>
    </row>
    <row r="59" spans="1:38" ht="16.5" customHeight="1" thickBot="1" x14ac:dyDescent="0.25">
      <c r="A59" s="283" t="s">
        <v>168</v>
      </c>
      <c r="B59" s="284"/>
      <c r="C59" s="70"/>
      <c r="D59" s="70"/>
      <c r="E59" s="70"/>
      <c r="F59" s="70"/>
      <c r="G59" s="70"/>
      <c r="H59" s="71">
        <f t="shared" ref="H59:N59" si="6">SUM(H55:H58)</f>
        <v>8</v>
      </c>
      <c r="I59" s="72">
        <f t="shared" si="6"/>
        <v>240</v>
      </c>
      <c r="J59" s="72">
        <f t="shared" si="6"/>
        <v>0</v>
      </c>
      <c r="K59" s="72">
        <f t="shared" si="6"/>
        <v>0</v>
      </c>
      <c r="L59" s="72">
        <f t="shared" si="6"/>
        <v>0</v>
      </c>
      <c r="M59" s="72">
        <f t="shared" si="6"/>
        <v>0</v>
      </c>
      <c r="N59" s="72">
        <f t="shared" si="6"/>
        <v>240</v>
      </c>
      <c r="O59" s="285">
        <f>SUM(O55:Q58)</f>
        <v>0</v>
      </c>
      <c r="P59" s="286"/>
      <c r="Q59" s="287"/>
      <c r="R59" s="288">
        <f>SUM(R55:T58)</f>
        <v>0</v>
      </c>
      <c r="S59" s="286"/>
      <c r="T59" s="289"/>
      <c r="U59" s="285">
        <f>SUM(U55:W58)</f>
        <v>0</v>
      </c>
      <c r="V59" s="286"/>
      <c r="W59" s="287"/>
      <c r="X59" s="288">
        <f>SUM(X55:Z58)</f>
        <v>0</v>
      </c>
      <c r="Y59" s="286"/>
      <c r="Z59" s="289"/>
      <c r="AA59" s="285">
        <f>SUM(AA55:AC58)</f>
        <v>0</v>
      </c>
      <c r="AB59" s="286"/>
      <c r="AC59" s="287"/>
      <c r="AD59" s="288">
        <f>SUM(AD55:AF58)</f>
        <v>0</v>
      </c>
      <c r="AE59" s="286"/>
      <c r="AF59" s="289"/>
      <c r="AG59" s="285">
        <f>SUM(AG55:AI58)</f>
        <v>0</v>
      </c>
      <c r="AH59" s="286"/>
      <c r="AI59" s="287"/>
      <c r="AJ59" s="288">
        <f>SUM(AJ55:AL58)</f>
        <v>0</v>
      </c>
      <c r="AK59" s="286"/>
      <c r="AL59" s="289"/>
    </row>
    <row r="60" spans="1:38" ht="15.75" customHeight="1" x14ac:dyDescent="0.2">
      <c r="A60" s="293" t="s">
        <v>223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5"/>
    </row>
    <row r="61" spans="1:38" s="168" customFormat="1" ht="32.1" customHeight="1" x14ac:dyDescent="0.2">
      <c r="A61" s="170" t="s">
        <v>36</v>
      </c>
      <c r="B61" s="63" t="s">
        <v>224</v>
      </c>
      <c r="C61" s="64"/>
      <c r="D61" s="64"/>
      <c r="E61" s="64"/>
      <c r="F61" s="64"/>
      <c r="G61" s="64"/>
      <c r="H61" s="69">
        <v>5</v>
      </c>
      <c r="I61" s="65">
        <v>150</v>
      </c>
      <c r="J61" s="65"/>
      <c r="K61" s="65"/>
      <c r="L61" s="65"/>
      <c r="M61" s="65"/>
      <c r="N61" s="66">
        <f>I61-J61</f>
        <v>150</v>
      </c>
      <c r="O61" s="171"/>
      <c r="P61" s="172"/>
      <c r="Q61" s="173"/>
      <c r="R61" s="174"/>
      <c r="S61" s="172"/>
      <c r="T61" s="175"/>
      <c r="U61" s="171"/>
      <c r="V61" s="172"/>
      <c r="W61" s="173"/>
      <c r="X61" s="174"/>
      <c r="Y61" s="172"/>
      <c r="Z61" s="175"/>
      <c r="AA61" s="171"/>
      <c r="AB61" s="172"/>
      <c r="AC61" s="173"/>
      <c r="AD61" s="174"/>
      <c r="AE61" s="172"/>
      <c r="AF61" s="175"/>
      <c r="AG61" s="171"/>
      <c r="AH61" s="172"/>
      <c r="AI61" s="173"/>
      <c r="AJ61" s="174"/>
      <c r="AK61" s="172"/>
      <c r="AL61" s="175"/>
    </row>
    <row r="62" spans="1:38" s="168" customFormat="1" ht="32.1" customHeight="1" x14ac:dyDescent="0.2">
      <c r="A62" s="170" t="s">
        <v>54</v>
      </c>
      <c r="B62" s="63" t="s">
        <v>225</v>
      </c>
      <c r="C62" s="64">
        <v>8</v>
      </c>
      <c r="D62" s="64"/>
      <c r="E62" s="64"/>
      <c r="F62" s="64"/>
      <c r="G62" s="64"/>
      <c r="H62" s="69">
        <v>1</v>
      </c>
      <c r="I62" s="65">
        <v>30</v>
      </c>
      <c r="J62" s="65"/>
      <c r="K62" s="65"/>
      <c r="L62" s="65"/>
      <c r="M62" s="65"/>
      <c r="N62" s="66">
        <f>I62-J62</f>
        <v>30</v>
      </c>
      <c r="O62" s="171"/>
      <c r="P62" s="172"/>
      <c r="Q62" s="173"/>
      <c r="R62" s="174"/>
      <c r="S62" s="172"/>
      <c r="T62" s="175"/>
      <c r="U62" s="171"/>
      <c r="V62" s="172"/>
      <c r="W62" s="173"/>
      <c r="X62" s="174"/>
      <c r="Y62" s="172"/>
      <c r="Z62" s="175"/>
      <c r="AA62" s="171"/>
      <c r="AB62" s="172"/>
      <c r="AC62" s="173"/>
      <c r="AD62" s="174"/>
      <c r="AE62" s="172"/>
      <c r="AF62" s="175"/>
      <c r="AG62" s="171"/>
      <c r="AH62" s="172"/>
      <c r="AI62" s="173"/>
      <c r="AJ62" s="174"/>
      <c r="AK62" s="172"/>
      <c r="AL62" s="175"/>
    </row>
    <row r="63" spans="1:38" ht="15.75" thickBot="1" x14ac:dyDescent="0.25">
      <c r="A63" s="42"/>
      <c r="B63" s="44"/>
      <c r="C63" s="10"/>
      <c r="D63" s="10"/>
      <c r="E63" s="10"/>
      <c r="F63" s="10"/>
      <c r="G63" s="10"/>
      <c r="H63" s="69">
        <f>I63/30</f>
        <v>0</v>
      </c>
      <c r="I63" s="43"/>
      <c r="J63" s="65"/>
      <c r="K63" s="65"/>
      <c r="L63" s="65"/>
      <c r="M63" s="65"/>
      <c r="N63" s="66">
        <f>I63-J63</f>
        <v>0</v>
      </c>
      <c r="O63" s="45"/>
      <c r="P63" s="46"/>
      <c r="Q63" s="47"/>
      <c r="R63" s="48"/>
      <c r="S63" s="46"/>
      <c r="T63" s="49"/>
      <c r="U63" s="45"/>
      <c r="V63" s="46"/>
      <c r="W63" s="47"/>
      <c r="X63" s="48"/>
      <c r="Y63" s="46"/>
      <c r="Z63" s="49"/>
      <c r="AA63" s="45"/>
      <c r="AB63" s="46"/>
      <c r="AC63" s="47"/>
      <c r="AD63" s="48"/>
      <c r="AE63" s="46"/>
      <c r="AF63" s="49"/>
      <c r="AG63" s="45"/>
      <c r="AH63" s="46"/>
      <c r="AI63" s="47"/>
      <c r="AJ63" s="48"/>
      <c r="AK63" s="46"/>
      <c r="AL63" s="49"/>
    </row>
    <row r="64" spans="1:38" ht="15.75" thickBot="1" x14ac:dyDescent="0.25">
      <c r="A64" s="283" t="s">
        <v>168</v>
      </c>
      <c r="B64" s="284"/>
      <c r="C64" s="70"/>
      <c r="D64" s="70"/>
      <c r="E64" s="70"/>
      <c r="F64" s="70"/>
      <c r="G64" s="70"/>
      <c r="H64" s="71">
        <f t="shared" ref="H64:N64" si="7">SUM(H60:H63)</f>
        <v>6</v>
      </c>
      <c r="I64" s="72">
        <f t="shared" si="7"/>
        <v>180</v>
      </c>
      <c r="J64" s="72">
        <f t="shared" si="7"/>
        <v>0</v>
      </c>
      <c r="K64" s="72">
        <f t="shared" si="7"/>
        <v>0</v>
      </c>
      <c r="L64" s="72">
        <f t="shared" si="7"/>
        <v>0</v>
      </c>
      <c r="M64" s="72">
        <f t="shared" si="7"/>
        <v>0</v>
      </c>
      <c r="N64" s="72">
        <f t="shared" si="7"/>
        <v>180</v>
      </c>
      <c r="O64" s="285">
        <f>SUM(O61:Q63)</f>
        <v>0</v>
      </c>
      <c r="P64" s="286"/>
      <c r="Q64" s="287"/>
      <c r="R64" s="286">
        <f>SUM(R61:T63)</f>
        <v>0</v>
      </c>
      <c r="S64" s="286"/>
      <c r="T64" s="289"/>
      <c r="U64" s="285">
        <f>SUM(U61:W63)</f>
        <v>0</v>
      </c>
      <c r="V64" s="286"/>
      <c r="W64" s="287"/>
      <c r="X64" s="286">
        <f>SUM(X61:Z63)</f>
        <v>0</v>
      </c>
      <c r="Y64" s="286"/>
      <c r="Z64" s="289"/>
      <c r="AA64" s="285">
        <f>SUM(AA61:AC63)</f>
        <v>0</v>
      </c>
      <c r="AB64" s="286"/>
      <c r="AC64" s="287"/>
      <c r="AD64" s="286">
        <f>SUM(AD61:AF63)</f>
        <v>0</v>
      </c>
      <c r="AE64" s="286"/>
      <c r="AF64" s="289"/>
      <c r="AG64" s="285">
        <f>SUM(AG61:AI63)</f>
        <v>0</v>
      </c>
      <c r="AH64" s="286"/>
      <c r="AI64" s="287"/>
      <c r="AJ64" s="286">
        <f>SUM(AJ61:AL63)</f>
        <v>0</v>
      </c>
      <c r="AK64" s="286"/>
      <c r="AL64" s="289"/>
    </row>
    <row r="65" spans="1:38" ht="16.5" customHeight="1" thickBot="1" x14ac:dyDescent="0.25">
      <c r="A65" s="280" t="s">
        <v>226</v>
      </c>
      <c r="B65" s="281"/>
      <c r="C65" s="281"/>
      <c r="D65" s="281"/>
      <c r="E65" s="281"/>
      <c r="F65" s="281"/>
      <c r="G65" s="282"/>
      <c r="H65" s="73">
        <f t="shared" ref="H65:N65" si="8">SUM(H30,H53,H59,H64)</f>
        <v>240</v>
      </c>
      <c r="I65" s="74">
        <f>SUM(I30,I53,I59,I64)</f>
        <v>7110</v>
      </c>
      <c r="J65" s="74">
        <f t="shared" si="8"/>
        <v>3350</v>
      </c>
      <c r="K65" s="74">
        <f t="shared" si="8"/>
        <v>1190</v>
      </c>
      <c r="L65" s="74">
        <f t="shared" si="8"/>
        <v>1625</v>
      </c>
      <c r="M65" s="74">
        <f t="shared" si="8"/>
        <v>545</v>
      </c>
      <c r="N65" s="74">
        <f t="shared" si="8"/>
        <v>4810</v>
      </c>
      <c r="O65" s="75"/>
      <c r="P65" s="76"/>
      <c r="Q65" s="77"/>
      <c r="R65" s="76"/>
      <c r="S65" s="76"/>
      <c r="T65" s="78"/>
      <c r="U65" s="75"/>
      <c r="V65" s="76"/>
      <c r="W65" s="77"/>
      <c r="X65" s="76"/>
      <c r="Y65" s="76"/>
      <c r="Z65" s="78"/>
      <c r="AA65" s="75"/>
      <c r="AB65" s="76"/>
      <c r="AC65" s="77"/>
      <c r="AD65" s="76"/>
      <c r="AE65" s="76"/>
      <c r="AF65" s="78"/>
      <c r="AG65" s="75"/>
      <c r="AH65" s="76"/>
      <c r="AI65" s="77"/>
      <c r="AJ65" s="76"/>
      <c r="AK65" s="76"/>
      <c r="AL65" s="78"/>
    </row>
    <row r="66" spans="1:38" x14ac:dyDescent="0.2">
      <c r="A66" s="351" t="s">
        <v>227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3"/>
      <c r="O66" s="345">
        <f>SUM(O30,O53,O59,O64)</f>
        <v>24</v>
      </c>
      <c r="P66" s="346"/>
      <c r="Q66" s="346"/>
      <c r="R66" s="346">
        <f>SUM(R30,R53,R59,R64)</f>
        <v>20</v>
      </c>
      <c r="S66" s="346"/>
      <c r="T66" s="347"/>
      <c r="U66" s="345">
        <f>SUM(U30,U53,U59,U64)</f>
        <v>25</v>
      </c>
      <c r="V66" s="346"/>
      <c r="W66" s="346"/>
      <c r="X66" s="346">
        <f>SUM(X30,X53,X59,X64)</f>
        <v>29</v>
      </c>
      <c r="Y66" s="346"/>
      <c r="Z66" s="347"/>
      <c r="AA66" s="345">
        <f>SUM(AA30,AA53,AA59,AA64)</f>
        <v>26</v>
      </c>
      <c r="AB66" s="346"/>
      <c r="AC66" s="346"/>
      <c r="AD66" s="346">
        <f>SUM(AD30,AD53,AD59,AD64)</f>
        <v>24</v>
      </c>
      <c r="AE66" s="346"/>
      <c r="AF66" s="347"/>
      <c r="AG66" s="345">
        <f>SUM(AG30,AG53,AG59,AG64)</f>
        <v>22</v>
      </c>
      <c r="AH66" s="346"/>
      <c r="AI66" s="346"/>
      <c r="AJ66" s="346">
        <f>SUM(AJ30,AJ53,AJ59,AJ64)</f>
        <v>24</v>
      </c>
      <c r="AK66" s="346"/>
      <c r="AL66" s="347"/>
    </row>
    <row r="67" spans="1:38" x14ac:dyDescent="0.2">
      <c r="A67" s="290" t="s">
        <v>228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2"/>
      <c r="O67" s="336">
        <v>4</v>
      </c>
      <c r="P67" s="318"/>
      <c r="Q67" s="337"/>
      <c r="R67" s="318">
        <v>3</v>
      </c>
      <c r="S67" s="318"/>
      <c r="T67" s="319"/>
      <c r="U67" s="336">
        <v>3</v>
      </c>
      <c r="V67" s="318"/>
      <c r="W67" s="337"/>
      <c r="X67" s="318">
        <v>4</v>
      </c>
      <c r="Y67" s="318"/>
      <c r="Z67" s="319"/>
      <c r="AA67" s="336">
        <v>3</v>
      </c>
      <c r="AB67" s="318"/>
      <c r="AC67" s="337"/>
      <c r="AD67" s="318">
        <v>3</v>
      </c>
      <c r="AE67" s="318"/>
      <c r="AF67" s="319"/>
      <c r="AG67" s="336">
        <v>2</v>
      </c>
      <c r="AH67" s="318"/>
      <c r="AI67" s="337"/>
      <c r="AJ67" s="318">
        <v>4</v>
      </c>
      <c r="AK67" s="318"/>
      <c r="AL67" s="319"/>
    </row>
    <row r="68" spans="1:38" x14ac:dyDescent="0.2">
      <c r="A68" s="290" t="s">
        <v>229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2"/>
      <c r="O68" s="336">
        <v>3</v>
      </c>
      <c r="P68" s="318"/>
      <c r="Q68" s="337"/>
      <c r="R68" s="318">
        <v>2</v>
      </c>
      <c r="S68" s="318"/>
      <c r="T68" s="319"/>
      <c r="U68" s="336">
        <v>4</v>
      </c>
      <c r="V68" s="318"/>
      <c r="W68" s="337"/>
      <c r="X68" s="318">
        <v>4</v>
      </c>
      <c r="Y68" s="318"/>
      <c r="Z68" s="319"/>
      <c r="AA68" s="336">
        <v>5</v>
      </c>
      <c r="AB68" s="318"/>
      <c r="AC68" s="337"/>
      <c r="AD68" s="318">
        <v>5</v>
      </c>
      <c r="AE68" s="318"/>
      <c r="AF68" s="319"/>
      <c r="AG68" s="336">
        <v>4</v>
      </c>
      <c r="AH68" s="318"/>
      <c r="AI68" s="337"/>
      <c r="AJ68" s="318">
        <v>4</v>
      </c>
      <c r="AK68" s="318"/>
      <c r="AL68" s="319"/>
    </row>
    <row r="69" spans="1:38" x14ac:dyDescent="0.2">
      <c r="A69" s="290" t="s">
        <v>230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2"/>
      <c r="O69" s="79"/>
      <c r="P69" s="80"/>
      <c r="Q69" s="81"/>
      <c r="R69" s="80"/>
      <c r="S69" s="80"/>
      <c r="T69" s="82"/>
      <c r="U69" s="79"/>
      <c r="V69" s="80"/>
      <c r="W69" s="81"/>
      <c r="X69" s="80"/>
      <c r="Y69" s="80">
        <v>1</v>
      </c>
      <c r="Z69" s="82"/>
      <c r="AA69" s="79"/>
      <c r="AB69" s="80"/>
      <c r="AC69" s="81"/>
      <c r="AD69" s="80"/>
      <c r="AE69" s="80">
        <v>1</v>
      </c>
      <c r="AF69" s="82"/>
      <c r="AG69" s="79"/>
      <c r="AH69" s="80">
        <v>1</v>
      </c>
      <c r="AI69" s="81"/>
      <c r="AJ69" s="80"/>
      <c r="AK69" s="80">
        <v>1</v>
      </c>
      <c r="AL69" s="82"/>
    </row>
    <row r="70" spans="1:38" ht="15.75" thickBot="1" x14ac:dyDescent="0.25">
      <c r="A70" s="348" t="s">
        <v>231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50"/>
      <c r="O70" s="341"/>
      <c r="P70" s="342"/>
      <c r="Q70" s="343"/>
      <c r="R70" s="342"/>
      <c r="S70" s="342"/>
      <c r="T70" s="344"/>
      <c r="U70" s="341"/>
      <c r="V70" s="342"/>
      <c r="W70" s="343"/>
      <c r="X70" s="342">
        <v>1</v>
      </c>
      <c r="Y70" s="342"/>
      <c r="Z70" s="344"/>
      <c r="AA70" s="341">
        <v>1</v>
      </c>
      <c r="AB70" s="342"/>
      <c r="AC70" s="343"/>
      <c r="AD70" s="342">
        <v>1</v>
      </c>
      <c r="AE70" s="342"/>
      <c r="AF70" s="344"/>
      <c r="AG70" s="341"/>
      <c r="AH70" s="342"/>
      <c r="AI70" s="343"/>
      <c r="AJ70" s="342"/>
      <c r="AK70" s="342"/>
      <c r="AL70" s="344"/>
    </row>
    <row r="71" spans="1:38" s="4" customFormat="1" ht="20.100000000000001" customHeight="1" x14ac:dyDescent="0.2">
      <c r="B71" s="4" t="s">
        <v>232</v>
      </c>
      <c r="I71" s="5"/>
      <c r="O71" s="5"/>
      <c r="P71" s="5"/>
      <c r="Q71" s="5"/>
      <c r="AA71" s="5"/>
      <c r="AB71" s="5"/>
      <c r="AC71" s="5"/>
    </row>
    <row r="72" spans="1:38" s="4" customFormat="1" ht="2.25" customHeight="1" x14ac:dyDescent="0.2">
      <c r="I72" s="5"/>
      <c r="O72" s="5"/>
      <c r="P72" s="5"/>
      <c r="Q72" s="5"/>
      <c r="AA72" s="5"/>
      <c r="AB72" s="5"/>
      <c r="AC72" s="5"/>
    </row>
    <row r="73" spans="1:38" s="176" customFormat="1" ht="20.100000000000001" customHeight="1" x14ac:dyDescent="0.2">
      <c r="B73" s="7" t="s">
        <v>233</v>
      </c>
      <c r="C73" s="213" t="s">
        <v>234</v>
      </c>
      <c r="D73" s="213"/>
      <c r="E73" s="213"/>
      <c r="F73" s="213"/>
      <c r="G73" s="213"/>
      <c r="H73" s="213"/>
      <c r="I73" s="9" t="s">
        <v>235</v>
      </c>
      <c r="J73" s="9"/>
      <c r="K73" s="9"/>
      <c r="L73" s="9"/>
      <c r="M73" s="177"/>
      <c r="N73" s="177"/>
      <c r="O73" s="177"/>
      <c r="Y73" s="177"/>
      <c r="Z73" s="177"/>
      <c r="AA73" s="177"/>
    </row>
    <row r="74" spans="1:38" s="6" customFormat="1" ht="20.100000000000001" customHeight="1" x14ac:dyDescent="0.2">
      <c r="B74" s="7"/>
      <c r="C74" s="7"/>
      <c r="D74" s="7"/>
      <c r="E74" s="7"/>
      <c r="F74" s="7"/>
      <c r="G74" s="7"/>
      <c r="H74" s="7"/>
      <c r="I74" s="9" t="s">
        <v>237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8" s="176" customFormat="1" ht="20.100000000000001" customHeight="1" x14ac:dyDescent="0.2">
      <c r="B75" s="7"/>
      <c r="C75" s="62"/>
      <c r="D75" s="62"/>
      <c r="E75" s="62"/>
      <c r="F75" s="62"/>
      <c r="G75" s="7"/>
      <c r="H75" s="8"/>
      <c r="I75" s="9" t="s">
        <v>235</v>
      </c>
      <c r="J75" s="9"/>
      <c r="K75" s="9"/>
      <c r="L75" s="9"/>
      <c r="M75" s="177"/>
      <c r="N75" s="177"/>
      <c r="O75" s="177"/>
      <c r="Y75" s="177"/>
      <c r="Z75" s="177"/>
      <c r="AA75" s="177"/>
    </row>
    <row r="76" spans="1:38" s="6" customFormat="1" ht="20.100000000000001" customHeight="1" x14ac:dyDescent="0.2">
      <c r="B76" s="7"/>
      <c r="C76" s="62"/>
      <c r="D76" s="178"/>
      <c r="E76" s="178"/>
      <c r="F76" s="178"/>
      <c r="G76" s="9"/>
      <c r="H76" s="7"/>
      <c r="I76" s="9" t="s">
        <v>238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8" s="6" customFormat="1" ht="20.25" customHeight="1" x14ac:dyDescent="0.2">
      <c r="A77" s="7"/>
      <c r="B77" s="7"/>
      <c r="C77" s="62"/>
      <c r="D77" s="62"/>
      <c r="E77" s="62"/>
      <c r="F77" s="62"/>
      <c r="G77" s="7"/>
      <c r="H77" s="8"/>
      <c r="I77" s="9" t="s">
        <v>235</v>
      </c>
      <c r="J77" s="9"/>
      <c r="K77" s="9"/>
      <c r="L77" s="9"/>
      <c r="M77" s="177"/>
      <c r="N77" s="177"/>
      <c r="O77" s="177"/>
      <c r="P77" s="176"/>
      <c r="Q77" s="176"/>
      <c r="R77" s="176"/>
      <c r="S77" s="176"/>
      <c r="T77" s="176"/>
      <c r="U77" s="176"/>
      <c r="V77" s="176"/>
      <c r="W77" s="176"/>
      <c r="X77" s="176"/>
      <c r="Y77" s="177"/>
      <c r="Z77" s="177"/>
      <c r="AA77" s="177"/>
      <c r="AB77" s="176"/>
      <c r="AC77" s="176"/>
      <c r="AD77" s="176"/>
      <c r="AE77" s="176"/>
      <c r="AF77" s="176"/>
      <c r="AG77" s="176"/>
      <c r="AH77" s="176"/>
      <c r="AI77" s="176"/>
      <c r="AJ77" s="176"/>
    </row>
    <row r="78" spans="1:38" s="6" customFormat="1" ht="23.25" customHeight="1" x14ac:dyDescent="0.2">
      <c r="A78" s="7"/>
      <c r="C78" s="9"/>
      <c r="D78" s="9"/>
      <c r="E78" s="9"/>
      <c r="F78" s="9"/>
      <c r="G78" s="9"/>
      <c r="I78" s="9" t="s">
        <v>239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7" t="s">
        <v>240</v>
      </c>
      <c r="AD78" s="7"/>
      <c r="AE78" s="7"/>
      <c r="AF78" s="7"/>
      <c r="AG78" s="7"/>
      <c r="AH78" s="7"/>
      <c r="AI78" s="7"/>
      <c r="AJ78" s="7"/>
    </row>
    <row r="79" spans="1:38" s="6" customFormat="1" ht="16.5" customHeight="1" x14ac:dyDescent="0.2">
      <c r="A79" s="7"/>
      <c r="B79" s="7"/>
      <c r="C79" s="7"/>
      <c r="D79" s="7"/>
      <c r="E79" s="7"/>
      <c r="F79" s="7"/>
      <c r="G79" s="7"/>
      <c r="H79" s="7"/>
      <c r="I79" s="9" t="s">
        <v>236</v>
      </c>
      <c r="J79" s="9"/>
      <c r="K79" s="9"/>
      <c r="L79" s="9"/>
      <c r="M79" s="177"/>
      <c r="N79" s="177"/>
      <c r="O79" s="177"/>
      <c r="P79" s="176"/>
      <c r="Q79" s="176"/>
      <c r="R79" s="176"/>
      <c r="S79" s="176"/>
      <c r="T79" s="176"/>
      <c r="U79" s="176"/>
      <c r="V79" s="176"/>
      <c r="W79" s="176"/>
      <c r="X79" s="176"/>
      <c r="Y79" s="177"/>
      <c r="Z79" s="177"/>
      <c r="AA79" s="177"/>
      <c r="AB79" s="176"/>
      <c r="AC79" s="176"/>
      <c r="AD79" s="176"/>
      <c r="AE79" s="176"/>
      <c r="AF79" s="176"/>
      <c r="AG79" s="176"/>
      <c r="AH79" s="176"/>
      <c r="AI79" s="176"/>
      <c r="AJ79" s="176"/>
    </row>
    <row r="80" spans="1:38" s="6" customFormat="1" ht="20.25" customHeight="1" x14ac:dyDescent="0.2">
      <c r="A80" s="7"/>
      <c r="B80" s="7"/>
      <c r="C80" s="7"/>
      <c r="D80" s="7"/>
      <c r="E80" s="7"/>
      <c r="F80" s="7"/>
      <c r="G80" s="7"/>
      <c r="H80" s="7"/>
      <c r="I80" s="9" t="s">
        <v>241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8" s="6" customFormat="1" ht="21.75" customHeight="1" x14ac:dyDescent="0.2">
      <c r="A81" s="7"/>
      <c r="B81" s="7"/>
      <c r="C81" s="7"/>
      <c r="D81" s="7"/>
      <c r="E81" s="7"/>
      <c r="F81" s="7"/>
      <c r="G81" s="7"/>
      <c r="H81" s="7"/>
      <c r="I81" s="9" t="s">
        <v>242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7"/>
      <c r="AB81" s="9" t="s">
        <v>243</v>
      </c>
      <c r="AC81" s="7"/>
      <c r="AD81" s="7"/>
      <c r="AE81" s="7"/>
      <c r="AF81" s="7"/>
      <c r="AG81" s="7"/>
      <c r="AH81" s="7"/>
      <c r="AI81" s="7"/>
      <c r="AJ81" s="7"/>
      <c r="AK81" s="7"/>
    </row>
    <row r="82" spans="1:38" s="4" customFormat="1" x14ac:dyDescent="0.2">
      <c r="I82" s="5"/>
      <c r="O82" s="5"/>
      <c r="P82" s="5"/>
      <c r="Q82" s="5"/>
      <c r="AA82" s="5"/>
      <c r="AB82" s="5"/>
      <c r="AC82" s="5"/>
    </row>
    <row r="83" spans="1:38" s="7" customFormat="1" ht="15.75" thickBot="1" x14ac:dyDescent="0.25">
      <c r="A83" s="275" t="s">
        <v>244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</row>
    <row r="84" spans="1:38" x14ac:dyDescent="0.2">
      <c r="A84" s="266" t="s">
        <v>245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8"/>
    </row>
    <row r="85" spans="1:38" x14ac:dyDescent="0.2">
      <c r="A85" s="269" t="s">
        <v>246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1"/>
    </row>
    <row r="86" spans="1:38" x14ac:dyDescent="0.2">
      <c r="A86" s="144" t="s">
        <v>55</v>
      </c>
      <c r="B86" s="44" t="s">
        <v>247</v>
      </c>
      <c r="C86" s="10"/>
      <c r="D86" s="136">
        <v>5</v>
      </c>
      <c r="E86" s="10"/>
      <c r="F86" s="10"/>
      <c r="G86" s="10"/>
      <c r="H86" s="69">
        <v>3</v>
      </c>
      <c r="I86" s="43">
        <v>90</v>
      </c>
      <c r="J86" s="137">
        <f t="shared" ref="J86:J96" si="9">K86+L86+M86</f>
        <v>30</v>
      </c>
      <c r="K86" s="137">
        <v>15</v>
      </c>
      <c r="L86" s="137">
        <v>15</v>
      </c>
      <c r="M86" s="65"/>
      <c r="N86" s="66">
        <f t="shared" ref="N86:N97" si="10">I86-J86</f>
        <v>60</v>
      </c>
      <c r="O86" s="50"/>
      <c r="P86" s="51"/>
      <c r="Q86" s="52"/>
      <c r="R86" s="53"/>
      <c r="S86" s="51"/>
      <c r="T86" s="54"/>
      <c r="U86" s="50"/>
      <c r="V86" s="51"/>
      <c r="W86" s="52"/>
      <c r="X86" s="53"/>
      <c r="Y86" s="51"/>
      <c r="Z86" s="54"/>
      <c r="AA86" s="2">
        <v>1</v>
      </c>
      <c r="AB86" s="2">
        <v>1</v>
      </c>
      <c r="AC86" s="52"/>
      <c r="AD86" s="143"/>
      <c r="AE86" s="139"/>
      <c r="AF86" s="140"/>
      <c r="AG86" s="138"/>
      <c r="AH86" s="139"/>
      <c r="AI86" s="141"/>
      <c r="AJ86" s="53"/>
      <c r="AK86" s="51"/>
      <c r="AL86" s="54"/>
    </row>
    <row r="87" spans="1:38" x14ac:dyDescent="0.2">
      <c r="A87" s="144" t="s">
        <v>56</v>
      </c>
      <c r="B87" s="44" t="s">
        <v>248</v>
      </c>
      <c r="C87" s="10"/>
      <c r="D87" s="136">
        <v>5</v>
      </c>
      <c r="E87" s="10"/>
      <c r="F87" s="10"/>
      <c r="G87" s="10"/>
      <c r="H87" s="69">
        <v>3</v>
      </c>
      <c r="I87" s="43">
        <v>90</v>
      </c>
      <c r="J87" s="137">
        <f t="shared" si="9"/>
        <v>30</v>
      </c>
      <c r="K87" s="137">
        <v>15</v>
      </c>
      <c r="L87" s="137">
        <v>15</v>
      </c>
      <c r="M87" s="65"/>
      <c r="N87" s="66">
        <f t="shared" si="10"/>
        <v>60</v>
      </c>
      <c r="O87" s="50"/>
      <c r="P87" s="51"/>
      <c r="Q87" s="52"/>
      <c r="R87" s="53"/>
      <c r="S87" s="51"/>
      <c r="T87" s="54"/>
      <c r="U87" s="50"/>
      <c r="V87" s="51"/>
      <c r="W87" s="52"/>
      <c r="X87" s="53"/>
      <c r="Y87" s="51"/>
      <c r="Z87" s="54"/>
      <c r="AA87" s="138">
        <v>1</v>
      </c>
      <c r="AB87" s="139">
        <v>1</v>
      </c>
      <c r="AC87" s="141"/>
      <c r="AD87" s="142"/>
      <c r="AE87" s="139"/>
      <c r="AF87" s="140"/>
      <c r="AG87" s="138"/>
      <c r="AH87" s="139"/>
      <c r="AI87" s="141"/>
      <c r="AJ87" s="53"/>
      <c r="AK87" s="51"/>
      <c r="AL87" s="54"/>
    </row>
    <row r="88" spans="1:38" x14ac:dyDescent="0.2">
      <c r="A88" s="144" t="s">
        <v>57</v>
      </c>
      <c r="B88" s="44" t="s">
        <v>249</v>
      </c>
      <c r="C88" s="10"/>
      <c r="D88" s="136">
        <v>5</v>
      </c>
      <c r="E88" s="10"/>
      <c r="F88" s="10"/>
      <c r="G88" s="10"/>
      <c r="H88" s="69">
        <v>3</v>
      </c>
      <c r="I88" s="43">
        <v>90</v>
      </c>
      <c r="J88" s="65">
        <f t="shared" si="9"/>
        <v>30</v>
      </c>
      <c r="K88" s="65">
        <v>15</v>
      </c>
      <c r="L88" s="65">
        <v>15</v>
      </c>
      <c r="M88" s="65"/>
      <c r="N88" s="66">
        <f t="shared" si="10"/>
        <v>60</v>
      </c>
      <c r="O88" s="50"/>
      <c r="P88" s="51"/>
      <c r="Q88" s="52"/>
      <c r="R88" s="53"/>
      <c r="S88" s="51"/>
      <c r="T88" s="54"/>
      <c r="U88" s="50"/>
      <c r="V88" s="51"/>
      <c r="W88" s="52"/>
      <c r="X88" s="53"/>
      <c r="Y88" s="51"/>
      <c r="Z88" s="54"/>
      <c r="AA88" s="138">
        <v>1</v>
      </c>
      <c r="AB88" s="139">
        <v>1</v>
      </c>
      <c r="AC88" s="141"/>
      <c r="AD88" s="142"/>
      <c r="AE88" s="139"/>
      <c r="AF88" s="140"/>
      <c r="AG88" s="138"/>
      <c r="AH88" s="139"/>
      <c r="AI88" s="141"/>
      <c r="AJ88" s="53"/>
      <c r="AK88" s="51"/>
      <c r="AL88" s="54"/>
    </row>
    <row r="89" spans="1:38" x14ac:dyDescent="0.2">
      <c r="A89" s="144" t="s">
        <v>58</v>
      </c>
      <c r="B89" s="44" t="s">
        <v>250</v>
      </c>
      <c r="C89" s="10"/>
      <c r="D89" s="136">
        <v>5</v>
      </c>
      <c r="E89" s="10"/>
      <c r="F89" s="10"/>
      <c r="G89" s="10"/>
      <c r="H89" s="69">
        <v>3</v>
      </c>
      <c r="I89" s="43">
        <v>90</v>
      </c>
      <c r="J89" s="65">
        <f t="shared" si="9"/>
        <v>30</v>
      </c>
      <c r="K89" s="65">
        <v>15</v>
      </c>
      <c r="L89" s="65">
        <v>15</v>
      </c>
      <c r="M89" s="65"/>
      <c r="N89" s="66">
        <f t="shared" si="10"/>
        <v>60</v>
      </c>
      <c r="O89" s="50"/>
      <c r="P89" s="51"/>
      <c r="Q89" s="52"/>
      <c r="R89" s="53"/>
      <c r="S89" s="51"/>
      <c r="T89" s="54"/>
      <c r="U89" s="50"/>
      <c r="V89" s="51"/>
      <c r="W89" s="52"/>
      <c r="X89" s="53"/>
      <c r="Y89" s="51"/>
      <c r="Z89" s="54"/>
      <c r="AA89" s="138">
        <v>1</v>
      </c>
      <c r="AB89" s="139">
        <v>1</v>
      </c>
      <c r="AC89" s="141"/>
      <c r="AD89" s="142"/>
      <c r="AE89" s="139"/>
      <c r="AF89" s="140"/>
      <c r="AG89" s="138"/>
      <c r="AH89" s="139"/>
      <c r="AI89" s="141"/>
      <c r="AJ89" s="53"/>
      <c r="AK89" s="51"/>
      <c r="AL89" s="54"/>
    </row>
    <row r="90" spans="1:38" x14ac:dyDescent="0.2">
      <c r="A90" s="144" t="s">
        <v>59</v>
      </c>
      <c r="B90" s="44" t="s">
        <v>251</v>
      </c>
      <c r="C90" s="10"/>
      <c r="D90" s="10">
        <v>5</v>
      </c>
      <c r="E90" s="10"/>
      <c r="F90" s="10"/>
      <c r="G90" s="10"/>
      <c r="H90" s="69">
        <v>3</v>
      </c>
      <c r="I90" s="43">
        <v>90</v>
      </c>
      <c r="J90" s="65">
        <f t="shared" si="9"/>
        <v>30</v>
      </c>
      <c r="K90" s="65">
        <v>15</v>
      </c>
      <c r="L90" s="65">
        <v>15</v>
      </c>
      <c r="M90" s="65"/>
      <c r="N90" s="66">
        <f t="shared" si="10"/>
        <v>60</v>
      </c>
      <c r="O90" s="50"/>
      <c r="P90" s="51"/>
      <c r="Q90" s="52"/>
      <c r="R90" s="53"/>
      <c r="S90" s="51"/>
      <c r="T90" s="54"/>
      <c r="U90" s="50"/>
      <c r="V90" s="51"/>
      <c r="W90" s="52"/>
      <c r="X90" s="53"/>
      <c r="Y90" s="51"/>
      <c r="Z90" s="54"/>
      <c r="AA90" s="138">
        <v>1</v>
      </c>
      <c r="AB90" s="139">
        <v>1</v>
      </c>
      <c r="AC90" s="141"/>
      <c r="AD90" s="142"/>
      <c r="AE90" s="139"/>
      <c r="AF90" s="140"/>
      <c r="AG90" s="138"/>
      <c r="AH90" s="139"/>
      <c r="AI90" s="141"/>
      <c r="AJ90" s="53"/>
      <c r="AK90" s="51"/>
      <c r="AL90" s="54"/>
    </row>
    <row r="91" spans="1:38" x14ac:dyDescent="0.2">
      <c r="A91" s="144" t="s">
        <v>60</v>
      </c>
      <c r="B91" s="44" t="s">
        <v>252</v>
      </c>
      <c r="C91" s="10"/>
      <c r="D91" s="10">
        <v>5</v>
      </c>
      <c r="E91" s="10"/>
      <c r="F91" s="10"/>
      <c r="G91" s="10"/>
      <c r="H91" s="69">
        <v>3</v>
      </c>
      <c r="I91" s="43">
        <v>90</v>
      </c>
      <c r="J91" s="65">
        <f t="shared" si="9"/>
        <v>30</v>
      </c>
      <c r="K91" s="65">
        <v>15</v>
      </c>
      <c r="L91" s="65">
        <v>15</v>
      </c>
      <c r="M91" s="65"/>
      <c r="N91" s="66">
        <f t="shared" si="10"/>
        <v>60</v>
      </c>
      <c r="O91" s="50"/>
      <c r="P91" s="51"/>
      <c r="Q91" s="52"/>
      <c r="R91" s="53"/>
      <c r="S91" s="51"/>
      <c r="T91" s="54"/>
      <c r="U91" s="50"/>
      <c r="V91" s="51"/>
      <c r="W91" s="52"/>
      <c r="X91" s="53"/>
      <c r="Y91" s="51"/>
      <c r="Z91" s="54"/>
      <c r="AA91" s="138">
        <v>1</v>
      </c>
      <c r="AB91" s="139">
        <v>1</v>
      </c>
      <c r="AC91" s="141"/>
      <c r="AD91" s="53"/>
      <c r="AE91" s="51"/>
      <c r="AF91" s="54"/>
      <c r="AG91" s="50"/>
      <c r="AH91" s="51"/>
      <c r="AI91" s="52"/>
      <c r="AJ91" s="53"/>
      <c r="AK91" s="51"/>
      <c r="AL91" s="54"/>
    </row>
    <row r="92" spans="1:38" x14ac:dyDescent="0.2">
      <c r="A92" s="144" t="s">
        <v>61</v>
      </c>
      <c r="B92" s="44" t="s">
        <v>253</v>
      </c>
      <c r="C92" s="10"/>
      <c r="D92" s="10">
        <v>6</v>
      </c>
      <c r="E92" s="10"/>
      <c r="F92" s="10"/>
      <c r="G92" s="10"/>
      <c r="H92" s="69">
        <v>3</v>
      </c>
      <c r="I92" s="43">
        <v>90</v>
      </c>
      <c r="J92" s="65">
        <f t="shared" si="9"/>
        <v>30</v>
      </c>
      <c r="K92" s="65">
        <v>15</v>
      </c>
      <c r="L92" s="65">
        <v>15</v>
      </c>
      <c r="M92" s="65"/>
      <c r="N92" s="66">
        <f t="shared" si="10"/>
        <v>60</v>
      </c>
      <c r="O92" s="50"/>
      <c r="P92" s="51"/>
      <c r="Q92" s="52"/>
      <c r="R92" s="53"/>
      <c r="S92" s="51"/>
      <c r="T92" s="54"/>
      <c r="U92" s="50"/>
      <c r="V92" s="51"/>
      <c r="W92" s="52"/>
      <c r="X92" s="53"/>
      <c r="Y92" s="51"/>
      <c r="Z92" s="54"/>
      <c r="AA92" s="50"/>
      <c r="AB92" s="51"/>
      <c r="AC92" s="52"/>
      <c r="AD92" s="53">
        <v>1</v>
      </c>
      <c r="AE92" s="51">
        <v>1</v>
      </c>
      <c r="AF92" s="54"/>
      <c r="AG92" s="50"/>
      <c r="AH92" s="51"/>
      <c r="AI92" s="52"/>
      <c r="AJ92" s="53"/>
      <c r="AK92" s="51"/>
      <c r="AL92" s="54"/>
    </row>
    <row r="93" spans="1:38" x14ac:dyDescent="0.2">
      <c r="A93" s="144" t="s">
        <v>62</v>
      </c>
      <c r="B93" s="44" t="s">
        <v>254</v>
      </c>
      <c r="C93" s="10"/>
      <c r="D93" s="10">
        <v>6</v>
      </c>
      <c r="E93" s="10"/>
      <c r="F93" s="10"/>
      <c r="G93" s="10"/>
      <c r="H93" s="69">
        <v>3</v>
      </c>
      <c r="I93" s="43">
        <v>90</v>
      </c>
      <c r="J93" s="65">
        <f t="shared" si="9"/>
        <v>30</v>
      </c>
      <c r="K93" s="65">
        <v>15</v>
      </c>
      <c r="L93" s="65">
        <v>15</v>
      </c>
      <c r="M93" s="65"/>
      <c r="N93" s="66">
        <f t="shared" si="10"/>
        <v>60</v>
      </c>
      <c r="O93" s="50"/>
      <c r="P93" s="51"/>
      <c r="Q93" s="52"/>
      <c r="R93" s="53"/>
      <c r="S93" s="51"/>
      <c r="T93" s="54"/>
      <c r="U93" s="50"/>
      <c r="V93" s="51"/>
      <c r="W93" s="52"/>
      <c r="X93" s="53"/>
      <c r="Y93" s="51"/>
      <c r="Z93" s="54"/>
      <c r="AA93" s="50"/>
      <c r="AB93" s="51"/>
      <c r="AC93" s="52"/>
      <c r="AD93" s="53">
        <v>1</v>
      </c>
      <c r="AE93" s="51">
        <v>1</v>
      </c>
      <c r="AF93" s="54"/>
      <c r="AG93" s="50"/>
      <c r="AH93" s="51"/>
      <c r="AI93" s="52"/>
      <c r="AJ93" s="53"/>
      <c r="AK93" s="51"/>
      <c r="AL93" s="54"/>
    </row>
    <row r="94" spans="1:38" x14ac:dyDescent="0.2">
      <c r="A94" s="144" t="s">
        <v>63</v>
      </c>
      <c r="B94" s="44" t="s">
        <v>255</v>
      </c>
      <c r="C94" s="10"/>
      <c r="D94" s="10">
        <v>6</v>
      </c>
      <c r="E94" s="10"/>
      <c r="F94" s="10"/>
      <c r="G94" s="10"/>
      <c r="H94" s="69">
        <v>3</v>
      </c>
      <c r="I94" s="43">
        <v>90</v>
      </c>
      <c r="J94" s="65">
        <f t="shared" si="9"/>
        <v>30</v>
      </c>
      <c r="K94" s="65">
        <v>15</v>
      </c>
      <c r="L94" s="65">
        <v>15</v>
      </c>
      <c r="M94" s="65"/>
      <c r="N94" s="66">
        <f t="shared" si="10"/>
        <v>60</v>
      </c>
      <c r="O94" s="50"/>
      <c r="P94" s="51"/>
      <c r="Q94" s="52"/>
      <c r="R94" s="53"/>
      <c r="S94" s="51"/>
      <c r="T94" s="54"/>
      <c r="U94" s="50"/>
      <c r="V94" s="51"/>
      <c r="W94" s="52"/>
      <c r="X94" s="53"/>
      <c r="Y94" s="51"/>
      <c r="Z94" s="54"/>
      <c r="AA94" s="50"/>
      <c r="AB94" s="51"/>
      <c r="AC94" s="52"/>
      <c r="AD94" s="53">
        <v>1</v>
      </c>
      <c r="AE94" s="51">
        <v>1</v>
      </c>
      <c r="AF94" s="54"/>
      <c r="AG94" s="50"/>
      <c r="AH94" s="51"/>
      <c r="AI94" s="52"/>
      <c r="AJ94" s="53"/>
      <c r="AK94" s="51"/>
      <c r="AL94" s="54"/>
    </row>
    <row r="95" spans="1:38" x14ac:dyDescent="0.2">
      <c r="A95" s="144" t="s">
        <v>64</v>
      </c>
      <c r="B95" s="44" t="s">
        <v>256</v>
      </c>
      <c r="C95" s="10"/>
      <c r="D95" s="10">
        <v>8</v>
      </c>
      <c r="E95" s="10"/>
      <c r="F95" s="10"/>
      <c r="G95" s="10"/>
      <c r="H95" s="69">
        <v>3</v>
      </c>
      <c r="I95" s="43">
        <v>90</v>
      </c>
      <c r="J95" s="65">
        <f t="shared" si="9"/>
        <v>20</v>
      </c>
      <c r="K95" s="65">
        <v>10</v>
      </c>
      <c r="L95" s="65">
        <v>10</v>
      </c>
      <c r="M95" s="65"/>
      <c r="N95" s="66">
        <f t="shared" si="10"/>
        <v>70</v>
      </c>
      <c r="O95" s="50"/>
      <c r="P95" s="51"/>
      <c r="Q95" s="52"/>
      <c r="R95" s="53"/>
      <c r="S95" s="51"/>
      <c r="T95" s="54"/>
      <c r="U95" s="50"/>
      <c r="V95" s="51"/>
      <c r="W95" s="52"/>
      <c r="X95" s="53"/>
      <c r="Y95" s="51"/>
      <c r="Z95" s="54"/>
      <c r="AA95" s="50"/>
      <c r="AB95" s="51"/>
      <c r="AC95" s="52"/>
      <c r="AD95" s="53"/>
      <c r="AE95" s="51"/>
      <c r="AF95" s="54"/>
      <c r="AG95" s="50"/>
      <c r="AH95" s="51"/>
      <c r="AI95" s="52"/>
      <c r="AJ95" s="53">
        <v>1</v>
      </c>
      <c r="AK95" s="51">
        <v>1</v>
      </c>
      <c r="AL95" s="54"/>
    </row>
    <row r="96" spans="1:38" x14ac:dyDescent="0.2">
      <c r="A96" s="144" t="s">
        <v>65</v>
      </c>
      <c r="B96" s="44" t="s">
        <v>257</v>
      </c>
      <c r="C96" s="10"/>
      <c r="D96" s="10">
        <v>8</v>
      </c>
      <c r="E96" s="10"/>
      <c r="F96" s="10"/>
      <c r="G96" s="10"/>
      <c r="H96" s="69">
        <v>3</v>
      </c>
      <c r="I96" s="43">
        <v>90</v>
      </c>
      <c r="J96" s="65">
        <f t="shared" si="9"/>
        <v>20</v>
      </c>
      <c r="K96" s="65">
        <v>10</v>
      </c>
      <c r="L96" s="65">
        <v>10</v>
      </c>
      <c r="M96" s="65"/>
      <c r="N96" s="66">
        <f t="shared" si="10"/>
        <v>70</v>
      </c>
      <c r="O96" s="50"/>
      <c r="P96" s="51"/>
      <c r="Q96" s="52"/>
      <c r="R96" s="53"/>
      <c r="S96" s="51"/>
      <c r="T96" s="54"/>
      <c r="U96" s="50"/>
      <c r="V96" s="51"/>
      <c r="W96" s="52"/>
      <c r="X96" s="53"/>
      <c r="Y96" s="51"/>
      <c r="Z96" s="54"/>
      <c r="AA96" s="50"/>
      <c r="AB96" s="51"/>
      <c r="AC96" s="52"/>
      <c r="AD96" s="53"/>
      <c r="AE96" s="51"/>
      <c r="AF96" s="54"/>
      <c r="AG96" s="50"/>
      <c r="AH96" s="51"/>
      <c r="AI96" s="52"/>
      <c r="AJ96" s="53">
        <v>1</v>
      </c>
      <c r="AK96" s="51">
        <v>1</v>
      </c>
      <c r="AL96" s="54"/>
    </row>
    <row r="97" spans="1:38" x14ac:dyDescent="0.2">
      <c r="A97" s="144" t="s">
        <v>66</v>
      </c>
      <c r="B97" s="44" t="s">
        <v>258</v>
      </c>
      <c r="C97" s="10"/>
      <c r="D97" s="10">
        <v>8</v>
      </c>
      <c r="E97" s="10"/>
      <c r="F97" s="10"/>
      <c r="G97" s="10"/>
      <c r="H97" s="69">
        <v>3</v>
      </c>
      <c r="I97" s="43">
        <v>90</v>
      </c>
      <c r="J97" s="65">
        <f>K97+L97+M97</f>
        <v>20</v>
      </c>
      <c r="K97" s="65">
        <v>10</v>
      </c>
      <c r="L97" s="65">
        <v>10</v>
      </c>
      <c r="M97" s="65"/>
      <c r="N97" s="66">
        <f t="shared" si="10"/>
        <v>70</v>
      </c>
      <c r="O97" s="50"/>
      <c r="P97" s="51"/>
      <c r="Q97" s="52"/>
      <c r="R97" s="53"/>
      <c r="S97" s="51"/>
      <c r="T97" s="54"/>
      <c r="U97" s="50"/>
      <c r="V97" s="51"/>
      <c r="W97" s="52"/>
      <c r="X97" s="53"/>
      <c r="Y97" s="51"/>
      <c r="Z97" s="54"/>
      <c r="AA97" s="50"/>
      <c r="AB97" s="51"/>
      <c r="AC97" s="52"/>
      <c r="AD97" s="53"/>
      <c r="AE97" s="51"/>
      <c r="AF97" s="54"/>
      <c r="AG97" s="50"/>
      <c r="AH97" s="51"/>
      <c r="AI97" s="52"/>
      <c r="AJ97" s="53">
        <v>1</v>
      </c>
      <c r="AK97" s="51">
        <v>1</v>
      </c>
      <c r="AL97" s="54"/>
    </row>
    <row r="98" spans="1:38" x14ac:dyDescent="0.2">
      <c r="A98" s="272" t="s">
        <v>259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4"/>
    </row>
    <row r="99" spans="1:38" ht="30" x14ac:dyDescent="0.2">
      <c r="A99" s="144" t="s">
        <v>67</v>
      </c>
      <c r="B99" s="63" t="s">
        <v>260</v>
      </c>
      <c r="C99" s="10"/>
      <c r="D99" s="10">
        <v>5</v>
      </c>
      <c r="E99" s="10"/>
      <c r="F99" s="10"/>
      <c r="G99" s="10"/>
      <c r="H99" s="69">
        <f t="shared" ref="H99:H107" si="11">I99/30</f>
        <v>6</v>
      </c>
      <c r="I99" s="65">
        <v>180</v>
      </c>
      <c r="J99" s="65">
        <f t="shared" ref="J99:J107" si="12">SUM(K99:M99)</f>
        <v>60</v>
      </c>
      <c r="K99" s="65">
        <v>30</v>
      </c>
      <c r="L99" s="65">
        <v>15</v>
      </c>
      <c r="M99" s="65">
        <v>15</v>
      </c>
      <c r="N99" s="65">
        <f t="shared" ref="N99:N107" si="13">I99-J99</f>
        <v>120</v>
      </c>
      <c r="O99" s="66"/>
      <c r="P99" s="51"/>
      <c r="Q99" s="52"/>
      <c r="R99" s="53"/>
      <c r="S99" s="51"/>
      <c r="T99" s="54"/>
      <c r="U99" s="50"/>
      <c r="V99" s="51"/>
      <c r="W99" s="52"/>
      <c r="X99" s="53"/>
      <c r="Y99" s="51"/>
      <c r="Z99" s="54"/>
      <c r="AA99" s="50">
        <v>2</v>
      </c>
      <c r="AB99" s="51">
        <v>1</v>
      </c>
      <c r="AC99" s="52">
        <v>1</v>
      </c>
      <c r="AD99" s="53"/>
      <c r="AE99" s="51"/>
      <c r="AF99" s="54"/>
      <c r="AG99" s="50"/>
      <c r="AH99" s="51"/>
      <c r="AI99" s="52"/>
      <c r="AJ99" s="53"/>
      <c r="AK99" s="51"/>
      <c r="AL99" s="54"/>
    </row>
    <row r="100" spans="1:38" s="168" customFormat="1" x14ac:dyDescent="0.2">
      <c r="A100" s="157" t="s">
        <v>68</v>
      </c>
      <c r="B100" s="158" t="s">
        <v>261</v>
      </c>
      <c r="C100" s="159"/>
      <c r="D100" s="159">
        <v>5</v>
      </c>
      <c r="E100" s="159"/>
      <c r="F100" s="159"/>
      <c r="G100" s="159"/>
      <c r="H100" s="160">
        <f t="shared" si="11"/>
        <v>6</v>
      </c>
      <c r="I100" s="161">
        <v>180</v>
      </c>
      <c r="J100" s="161">
        <f t="shared" si="12"/>
        <v>60</v>
      </c>
      <c r="K100" s="161">
        <v>30</v>
      </c>
      <c r="L100" s="161">
        <v>15</v>
      </c>
      <c r="M100" s="161">
        <f>SUM(Q100*O7,T100*R7,W100*U7,Z100*X7,AC100*AA7,AF100*AD7,AI100*AG7,AL100*AJ7)</f>
        <v>15</v>
      </c>
      <c r="N100" s="162">
        <f t="shared" si="13"/>
        <v>120</v>
      </c>
      <c r="O100" s="163"/>
      <c r="P100" s="164"/>
      <c r="Q100" s="165"/>
      <c r="R100" s="166"/>
      <c r="S100" s="164"/>
      <c r="T100" s="167"/>
      <c r="U100" s="163"/>
      <c r="V100" s="164"/>
      <c r="W100" s="165"/>
      <c r="X100" s="166"/>
      <c r="Y100" s="164"/>
      <c r="Z100" s="167"/>
      <c r="AA100" s="163">
        <v>2</v>
      </c>
      <c r="AB100" s="164">
        <v>1</v>
      </c>
      <c r="AC100" s="165">
        <v>1</v>
      </c>
      <c r="AD100" s="166"/>
      <c r="AE100" s="164"/>
      <c r="AF100" s="167"/>
      <c r="AG100" s="163"/>
      <c r="AH100" s="164"/>
      <c r="AI100" s="165"/>
      <c r="AJ100" s="166"/>
      <c r="AK100" s="164"/>
      <c r="AL100" s="167"/>
    </row>
    <row r="101" spans="1:38" ht="30" x14ac:dyDescent="0.2">
      <c r="A101" s="144" t="s">
        <v>69</v>
      </c>
      <c r="B101" s="63" t="s">
        <v>262</v>
      </c>
      <c r="C101" s="10"/>
      <c r="D101" s="10">
        <v>6</v>
      </c>
      <c r="E101" s="10"/>
      <c r="F101" s="10"/>
      <c r="G101" s="10"/>
      <c r="H101" s="69">
        <f t="shared" si="11"/>
        <v>6</v>
      </c>
      <c r="I101" s="43">
        <v>180</v>
      </c>
      <c r="J101" s="65">
        <f t="shared" si="12"/>
        <v>60</v>
      </c>
      <c r="K101" s="65">
        <v>30</v>
      </c>
      <c r="L101" s="65">
        <v>15</v>
      </c>
      <c r="M101" s="65">
        <v>15</v>
      </c>
      <c r="N101" s="66">
        <f t="shared" si="13"/>
        <v>120</v>
      </c>
      <c r="O101" s="83"/>
      <c r="P101" s="51"/>
      <c r="Q101" s="52"/>
      <c r="R101" s="53"/>
      <c r="S101" s="51"/>
      <c r="T101" s="54"/>
      <c r="U101" s="50"/>
      <c r="V101" s="51"/>
      <c r="W101" s="52"/>
      <c r="X101" s="53"/>
      <c r="Y101" s="51"/>
      <c r="Z101" s="54"/>
      <c r="AA101" s="50"/>
      <c r="AB101" s="51"/>
      <c r="AC101" s="52"/>
      <c r="AD101" s="53">
        <v>2</v>
      </c>
      <c r="AE101" s="51">
        <v>1</v>
      </c>
      <c r="AF101" s="54">
        <v>1</v>
      </c>
      <c r="AG101" s="50"/>
      <c r="AH101" s="51"/>
      <c r="AI101" s="52"/>
      <c r="AJ101" s="53"/>
      <c r="AK101" s="51"/>
      <c r="AL101" s="54"/>
    </row>
    <row r="102" spans="1:38" x14ac:dyDescent="0.2">
      <c r="A102" s="144" t="s">
        <v>70</v>
      </c>
      <c r="B102" s="63" t="s">
        <v>263</v>
      </c>
      <c r="C102" s="10"/>
      <c r="D102" s="10">
        <v>6</v>
      </c>
      <c r="E102" s="10"/>
      <c r="F102" s="10"/>
      <c r="G102" s="10"/>
      <c r="H102" s="69">
        <f t="shared" si="11"/>
        <v>6</v>
      </c>
      <c r="I102" s="43">
        <v>180</v>
      </c>
      <c r="J102" s="65">
        <f t="shared" si="12"/>
        <v>60</v>
      </c>
      <c r="K102" s="65">
        <v>30</v>
      </c>
      <c r="L102" s="65">
        <v>15</v>
      </c>
      <c r="M102" s="65">
        <v>15</v>
      </c>
      <c r="N102" s="66">
        <f t="shared" si="13"/>
        <v>120</v>
      </c>
      <c r="O102" s="83"/>
      <c r="P102" s="51"/>
      <c r="Q102" s="52"/>
      <c r="R102" s="53"/>
      <c r="S102" s="51"/>
      <c r="T102" s="54"/>
      <c r="U102" s="50"/>
      <c r="V102" s="51"/>
      <c r="W102" s="52"/>
      <c r="X102" s="53"/>
      <c r="Y102" s="51"/>
      <c r="Z102" s="54"/>
      <c r="AA102" s="50"/>
      <c r="AB102" s="51"/>
      <c r="AC102" s="52"/>
      <c r="AD102" s="53">
        <v>2</v>
      </c>
      <c r="AE102" s="51">
        <v>1</v>
      </c>
      <c r="AF102" s="54">
        <v>1</v>
      </c>
      <c r="AG102" s="50"/>
      <c r="AH102" s="51"/>
      <c r="AI102" s="52"/>
      <c r="AJ102" s="53"/>
      <c r="AK102" s="51"/>
      <c r="AL102" s="54"/>
    </row>
    <row r="103" spans="1:38" ht="30" x14ac:dyDescent="0.2">
      <c r="A103" s="144" t="s">
        <v>71</v>
      </c>
      <c r="B103" s="63" t="s">
        <v>264</v>
      </c>
      <c r="C103" s="10"/>
      <c r="D103" s="10">
        <v>7</v>
      </c>
      <c r="E103" s="10"/>
      <c r="F103" s="10"/>
      <c r="G103" s="10"/>
      <c r="H103" s="69">
        <f t="shared" si="11"/>
        <v>6</v>
      </c>
      <c r="I103" s="43">
        <v>180</v>
      </c>
      <c r="J103" s="65">
        <f t="shared" si="12"/>
        <v>60</v>
      </c>
      <c r="K103" s="65">
        <v>30</v>
      </c>
      <c r="L103" s="65">
        <v>30</v>
      </c>
      <c r="M103" s="65"/>
      <c r="N103" s="66">
        <f t="shared" si="13"/>
        <v>120</v>
      </c>
      <c r="O103" s="83"/>
      <c r="P103" s="51"/>
      <c r="Q103" s="52"/>
      <c r="R103" s="53"/>
      <c r="S103" s="51"/>
      <c r="T103" s="54"/>
      <c r="U103" s="50"/>
      <c r="V103" s="51"/>
      <c r="W103" s="52"/>
      <c r="X103" s="53"/>
      <c r="Y103" s="51"/>
      <c r="Z103" s="54"/>
      <c r="AA103" s="50"/>
      <c r="AB103" s="51"/>
      <c r="AC103" s="52"/>
      <c r="AD103" s="53"/>
      <c r="AE103" s="51"/>
      <c r="AF103" s="54"/>
      <c r="AG103" s="50">
        <v>2</v>
      </c>
      <c r="AH103" s="51">
        <v>2</v>
      </c>
      <c r="AI103" s="52"/>
      <c r="AJ103" s="53"/>
      <c r="AK103" s="51"/>
      <c r="AL103" s="54"/>
    </row>
    <row r="104" spans="1:38" x14ac:dyDescent="0.2">
      <c r="A104" s="144" t="s">
        <v>72</v>
      </c>
      <c r="B104" s="63" t="s">
        <v>265</v>
      </c>
      <c r="C104" s="10"/>
      <c r="D104" s="10">
        <v>7</v>
      </c>
      <c r="E104" s="10"/>
      <c r="F104" s="10"/>
      <c r="G104" s="10"/>
      <c r="H104" s="69">
        <f t="shared" si="11"/>
        <v>6</v>
      </c>
      <c r="I104" s="43">
        <v>180</v>
      </c>
      <c r="J104" s="65">
        <f t="shared" si="12"/>
        <v>60</v>
      </c>
      <c r="K104" s="65">
        <v>30</v>
      </c>
      <c r="L104" s="65">
        <v>15</v>
      </c>
      <c r="M104" s="65">
        <v>15</v>
      </c>
      <c r="N104" s="66">
        <f t="shared" si="13"/>
        <v>120</v>
      </c>
      <c r="O104" s="83"/>
      <c r="P104" s="51"/>
      <c r="Q104" s="52"/>
      <c r="R104" s="53"/>
      <c r="S104" s="51"/>
      <c r="T104" s="54"/>
      <c r="U104" s="50"/>
      <c r="V104" s="51"/>
      <c r="W104" s="52"/>
      <c r="X104" s="53"/>
      <c r="Y104" s="51"/>
      <c r="Z104" s="54"/>
      <c r="AA104" s="50"/>
      <c r="AB104" s="51"/>
      <c r="AC104" s="52"/>
      <c r="AD104" s="53"/>
      <c r="AE104" s="51"/>
      <c r="AF104" s="54"/>
      <c r="AG104" s="50">
        <v>2</v>
      </c>
      <c r="AH104" s="51">
        <v>1</v>
      </c>
      <c r="AI104" s="52">
        <v>1</v>
      </c>
      <c r="AJ104" s="53"/>
      <c r="AK104" s="51"/>
      <c r="AL104" s="54"/>
    </row>
    <row r="105" spans="1:38" ht="30" x14ac:dyDescent="0.2">
      <c r="A105" s="144" t="s">
        <v>73</v>
      </c>
      <c r="B105" s="63" t="s">
        <v>266</v>
      </c>
      <c r="C105" s="10"/>
      <c r="D105" s="10">
        <v>8</v>
      </c>
      <c r="E105" s="10"/>
      <c r="F105" s="10"/>
      <c r="G105" s="10"/>
      <c r="H105" s="69">
        <f t="shared" si="11"/>
        <v>6</v>
      </c>
      <c r="I105" s="43">
        <v>180</v>
      </c>
      <c r="J105" s="65">
        <f t="shared" si="12"/>
        <v>40</v>
      </c>
      <c r="K105" s="65">
        <v>20</v>
      </c>
      <c r="L105" s="65">
        <v>10</v>
      </c>
      <c r="M105" s="65">
        <v>10</v>
      </c>
      <c r="N105" s="66">
        <f t="shared" si="13"/>
        <v>140</v>
      </c>
      <c r="O105" s="83"/>
      <c r="P105" s="51"/>
      <c r="Q105" s="52"/>
      <c r="R105" s="53"/>
      <c r="S105" s="51"/>
      <c r="T105" s="54"/>
      <c r="U105" s="50"/>
      <c r="V105" s="51"/>
      <c r="W105" s="52"/>
      <c r="X105" s="53"/>
      <c r="Y105" s="51"/>
      <c r="Z105" s="54"/>
      <c r="AA105" s="50"/>
      <c r="AB105" s="51"/>
      <c r="AC105" s="52"/>
      <c r="AD105" s="53"/>
      <c r="AE105" s="51"/>
      <c r="AF105" s="54"/>
      <c r="AG105" s="50"/>
      <c r="AH105" s="51"/>
      <c r="AI105" s="52"/>
      <c r="AJ105" s="53">
        <v>2</v>
      </c>
      <c r="AK105" s="51">
        <v>1</v>
      </c>
      <c r="AL105" s="54">
        <v>1</v>
      </c>
    </row>
    <row r="106" spans="1:38" x14ac:dyDescent="0.2">
      <c r="A106" s="145" t="s">
        <v>74</v>
      </c>
      <c r="B106" s="63" t="s">
        <v>267</v>
      </c>
      <c r="C106" s="10"/>
      <c r="D106" s="10">
        <v>8</v>
      </c>
      <c r="E106" s="10"/>
      <c r="F106" s="10"/>
      <c r="G106" s="10"/>
      <c r="H106" s="69">
        <f t="shared" si="11"/>
        <v>6</v>
      </c>
      <c r="I106" s="43">
        <v>180</v>
      </c>
      <c r="J106" s="65">
        <f t="shared" si="12"/>
        <v>40</v>
      </c>
      <c r="K106" s="65">
        <v>20</v>
      </c>
      <c r="L106" s="65">
        <v>10</v>
      </c>
      <c r="M106" s="65">
        <v>10</v>
      </c>
      <c r="N106" s="66">
        <f t="shared" si="13"/>
        <v>140</v>
      </c>
      <c r="O106" s="83"/>
      <c r="P106" s="51"/>
      <c r="Q106" s="52"/>
      <c r="R106" s="53"/>
      <c r="S106" s="51"/>
      <c r="T106" s="54"/>
      <c r="U106" s="50"/>
      <c r="V106" s="51"/>
      <c r="W106" s="52"/>
      <c r="X106" s="53"/>
      <c r="Y106" s="51"/>
      <c r="Z106" s="54"/>
      <c r="AA106" s="50"/>
      <c r="AB106" s="51"/>
      <c r="AC106" s="52"/>
      <c r="AD106" s="53"/>
      <c r="AE106" s="51"/>
      <c r="AF106" s="54"/>
      <c r="AG106" s="50"/>
      <c r="AH106" s="51"/>
      <c r="AI106" s="52"/>
      <c r="AJ106" s="53">
        <v>2</v>
      </c>
      <c r="AK106" s="51">
        <v>1</v>
      </c>
      <c r="AL106" s="54">
        <v>1</v>
      </c>
    </row>
    <row r="107" spans="1:38" ht="32.25" customHeight="1" x14ac:dyDescent="0.2">
      <c r="A107" s="144" t="s">
        <v>75</v>
      </c>
      <c r="B107" s="63" t="s">
        <v>268</v>
      </c>
      <c r="C107" s="10"/>
      <c r="D107" s="10">
        <v>5</v>
      </c>
      <c r="E107" s="10"/>
      <c r="F107" s="10"/>
      <c r="G107" s="10"/>
      <c r="H107" s="69">
        <f t="shared" si="11"/>
        <v>6</v>
      </c>
      <c r="I107" s="43">
        <v>180</v>
      </c>
      <c r="J107" s="65">
        <f t="shared" si="12"/>
        <v>60</v>
      </c>
      <c r="K107" s="65">
        <v>30</v>
      </c>
      <c r="L107" s="65">
        <v>15</v>
      </c>
      <c r="M107" s="65">
        <v>15</v>
      </c>
      <c r="N107" s="66">
        <f t="shared" si="13"/>
        <v>120</v>
      </c>
      <c r="O107" s="83"/>
      <c r="P107" s="51"/>
      <c r="Q107" s="52"/>
      <c r="R107" s="53"/>
      <c r="S107" s="51"/>
      <c r="T107" s="54"/>
      <c r="U107" s="50"/>
      <c r="V107" s="51"/>
      <c r="W107" s="52"/>
      <c r="X107" s="53"/>
      <c r="Y107" s="51"/>
      <c r="Z107" s="54"/>
      <c r="AA107" s="50">
        <v>2</v>
      </c>
      <c r="AB107" s="51">
        <v>1</v>
      </c>
      <c r="AC107" s="52">
        <v>1</v>
      </c>
      <c r="AD107" s="53"/>
      <c r="AE107" s="51"/>
      <c r="AF107" s="54"/>
      <c r="AG107" s="50"/>
      <c r="AH107" s="51"/>
      <c r="AI107" s="52"/>
      <c r="AJ107" s="53"/>
      <c r="AK107" s="51"/>
      <c r="AL107" s="54"/>
    </row>
    <row r="108" spans="1:38" ht="36" customHeight="1" x14ac:dyDescent="0.2">
      <c r="A108" s="144" t="s">
        <v>76</v>
      </c>
      <c r="B108" s="63" t="s">
        <v>269</v>
      </c>
      <c r="C108" s="64"/>
      <c r="D108" s="64">
        <v>5</v>
      </c>
      <c r="E108" s="64"/>
      <c r="F108" s="10"/>
      <c r="G108" s="10"/>
      <c r="H108" s="69">
        <f t="shared" ref="H108:H114" si="14">I108/30</f>
        <v>6</v>
      </c>
      <c r="I108" s="43">
        <v>180</v>
      </c>
      <c r="J108" s="65">
        <f t="shared" ref="J108:J114" si="15">SUM(K108:M108)</f>
        <v>60</v>
      </c>
      <c r="K108" s="65">
        <v>30</v>
      </c>
      <c r="L108" s="65">
        <v>15</v>
      </c>
      <c r="M108" s="65">
        <v>15</v>
      </c>
      <c r="N108" s="154">
        <f t="shared" ref="N108:N114" si="16">I108-J108</f>
        <v>120</v>
      </c>
      <c r="O108" s="153"/>
      <c r="P108" s="152"/>
      <c r="Q108" s="52"/>
      <c r="R108" s="53"/>
      <c r="S108" s="51"/>
      <c r="T108" s="54"/>
      <c r="U108" s="50"/>
      <c r="V108" s="51"/>
      <c r="W108" s="52"/>
      <c r="X108" s="53"/>
      <c r="Y108" s="51"/>
      <c r="Z108" s="54"/>
      <c r="AA108" s="50">
        <v>2</v>
      </c>
      <c r="AB108" s="51">
        <v>1</v>
      </c>
      <c r="AC108" s="52">
        <v>1</v>
      </c>
      <c r="AD108" s="53"/>
      <c r="AE108" s="51"/>
      <c r="AF108" s="54"/>
      <c r="AG108" s="50"/>
      <c r="AH108" s="51"/>
      <c r="AI108" s="52"/>
      <c r="AJ108" s="53"/>
      <c r="AK108" s="51"/>
      <c r="AL108" s="54"/>
    </row>
    <row r="109" spans="1:38" ht="30" x14ac:dyDescent="0.2">
      <c r="A109" s="144" t="s">
        <v>77</v>
      </c>
      <c r="B109" s="63" t="s">
        <v>270</v>
      </c>
      <c r="C109" s="10"/>
      <c r="D109" s="10">
        <v>6</v>
      </c>
      <c r="E109" s="10"/>
      <c r="F109" s="10"/>
      <c r="G109" s="10"/>
      <c r="H109" s="69">
        <f t="shared" si="14"/>
        <v>6</v>
      </c>
      <c r="I109" s="43">
        <v>180</v>
      </c>
      <c r="J109" s="65">
        <f t="shared" si="15"/>
        <v>60</v>
      </c>
      <c r="K109" s="65">
        <f>SUM(O109*O7,R109*R7,U109*U7,X109*X7,AA109*AA7,AD109*AD7,AG109*AG7,AJ109*AJ7)</f>
        <v>30</v>
      </c>
      <c r="L109" s="65">
        <f>SUM(P109*O7,S109*R7,V109*U7,Y109*X7,AB109*AA7,AE109*AD7,AH109*AG7,AK109*AJ7)</f>
        <v>15</v>
      </c>
      <c r="M109" s="65">
        <f>SUM(Q109*O7,T109*R7,W109*U7,Z109*X7,AC109*AA7,AF109*AD7,AI109*AG7,AL109*AJ7)</f>
        <v>15</v>
      </c>
      <c r="N109" s="66">
        <f t="shared" si="16"/>
        <v>120</v>
      </c>
      <c r="O109" s="83"/>
      <c r="P109" s="51"/>
      <c r="Q109" s="52"/>
      <c r="R109" s="53"/>
      <c r="S109" s="51"/>
      <c r="T109" s="54"/>
      <c r="U109" s="50"/>
      <c r="V109" s="51"/>
      <c r="W109" s="52"/>
      <c r="X109" s="53"/>
      <c r="Y109" s="51"/>
      <c r="Z109" s="54"/>
      <c r="AA109" s="50"/>
      <c r="AB109" s="51"/>
      <c r="AC109" s="52"/>
      <c r="AD109" s="53">
        <v>2</v>
      </c>
      <c r="AE109" s="51">
        <v>1</v>
      </c>
      <c r="AF109" s="54">
        <v>1</v>
      </c>
      <c r="AG109" s="50"/>
      <c r="AH109" s="51"/>
      <c r="AI109" s="52"/>
      <c r="AJ109" s="53"/>
      <c r="AK109" s="51"/>
      <c r="AL109" s="54"/>
    </row>
    <row r="110" spans="1:38" ht="30" x14ac:dyDescent="0.2">
      <c r="A110" s="144" t="s">
        <v>78</v>
      </c>
      <c r="B110" s="67" t="s">
        <v>271</v>
      </c>
      <c r="C110" s="64"/>
      <c r="D110" s="64">
        <v>6</v>
      </c>
      <c r="E110" s="64"/>
      <c r="G110" s="10"/>
      <c r="H110" s="69">
        <f t="shared" si="14"/>
        <v>6</v>
      </c>
      <c r="I110" s="43">
        <v>180</v>
      </c>
      <c r="J110" s="65">
        <f t="shared" si="15"/>
        <v>60</v>
      </c>
      <c r="K110" s="65">
        <v>30</v>
      </c>
      <c r="L110" s="65">
        <v>15</v>
      </c>
      <c r="M110" s="65">
        <v>15</v>
      </c>
      <c r="N110" s="154">
        <f t="shared" si="16"/>
        <v>120</v>
      </c>
      <c r="O110" s="155"/>
      <c r="P110" s="66"/>
      <c r="Q110" s="52"/>
      <c r="R110" s="53"/>
      <c r="S110" s="51"/>
      <c r="T110" s="54"/>
      <c r="U110" s="50"/>
      <c r="V110" s="51"/>
      <c r="W110" s="52"/>
      <c r="X110" s="53"/>
      <c r="Y110" s="51"/>
      <c r="Z110" s="54"/>
      <c r="AA110" s="50"/>
      <c r="AB110" s="51"/>
      <c r="AC110" s="52"/>
      <c r="AD110" s="53">
        <v>2</v>
      </c>
      <c r="AE110" s="51">
        <v>1</v>
      </c>
      <c r="AF110" s="54">
        <v>1</v>
      </c>
      <c r="AG110" s="50"/>
      <c r="AH110" s="51"/>
      <c r="AI110" s="52"/>
      <c r="AJ110" s="53"/>
      <c r="AK110" s="51"/>
      <c r="AL110" s="54"/>
    </row>
    <row r="111" spans="1:38" ht="29.25" customHeight="1" x14ac:dyDescent="0.2">
      <c r="A111" s="144" t="s">
        <v>79</v>
      </c>
      <c r="B111" s="44" t="s">
        <v>272</v>
      </c>
      <c r="C111" s="10"/>
      <c r="D111" s="10">
        <v>7</v>
      </c>
      <c r="E111" s="10"/>
      <c r="F111" s="10"/>
      <c r="G111" s="10"/>
      <c r="H111" s="69">
        <f t="shared" si="14"/>
        <v>6</v>
      </c>
      <c r="I111" s="43">
        <v>180</v>
      </c>
      <c r="J111" s="65">
        <f t="shared" si="15"/>
        <v>60</v>
      </c>
      <c r="K111" s="65">
        <v>30</v>
      </c>
      <c r="L111" s="65">
        <v>30</v>
      </c>
      <c r="M111" s="65"/>
      <c r="N111" s="66">
        <f t="shared" si="16"/>
        <v>120</v>
      </c>
      <c r="O111" s="83"/>
      <c r="P111" s="51"/>
      <c r="Q111" s="52"/>
      <c r="R111" s="53"/>
      <c r="S111" s="51"/>
      <c r="T111" s="54"/>
      <c r="U111" s="50"/>
      <c r="V111" s="51"/>
      <c r="W111" s="52"/>
      <c r="X111" s="53"/>
      <c r="Y111" s="51"/>
      <c r="Z111" s="54"/>
      <c r="AA111" s="50"/>
      <c r="AB111" s="51"/>
      <c r="AC111" s="52"/>
      <c r="AD111" s="53"/>
      <c r="AE111" s="51"/>
      <c r="AF111" s="54"/>
      <c r="AG111" s="50">
        <v>2</v>
      </c>
      <c r="AH111" s="51">
        <v>2</v>
      </c>
      <c r="AI111" s="52"/>
      <c r="AJ111" s="53"/>
      <c r="AK111" s="51"/>
      <c r="AL111" s="54"/>
    </row>
    <row r="112" spans="1:38" ht="27" customHeight="1" x14ac:dyDescent="0.2">
      <c r="A112" s="144" t="s">
        <v>80</v>
      </c>
      <c r="B112" s="44" t="s">
        <v>273</v>
      </c>
      <c r="C112" s="10"/>
      <c r="D112" s="10">
        <v>7</v>
      </c>
      <c r="E112" s="10"/>
      <c r="F112" s="10"/>
      <c r="G112" s="10"/>
      <c r="H112" s="69">
        <f t="shared" si="14"/>
        <v>6</v>
      </c>
      <c r="I112" s="43">
        <v>180</v>
      </c>
      <c r="J112" s="65">
        <f t="shared" si="15"/>
        <v>60</v>
      </c>
      <c r="K112" s="65">
        <v>30</v>
      </c>
      <c r="L112" s="65">
        <v>15</v>
      </c>
      <c r="M112" s="65">
        <v>15</v>
      </c>
      <c r="N112" s="66">
        <f t="shared" si="16"/>
        <v>120</v>
      </c>
      <c r="O112" s="83"/>
      <c r="P112" s="51"/>
      <c r="Q112" s="52"/>
      <c r="R112" s="53"/>
      <c r="S112" s="51"/>
      <c r="T112" s="54"/>
      <c r="U112" s="50"/>
      <c r="V112" s="51"/>
      <c r="W112" s="52"/>
      <c r="X112" s="53"/>
      <c r="Y112" s="51"/>
      <c r="Z112" s="54"/>
      <c r="AA112" s="50"/>
      <c r="AB112" s="51"/>
      <c r="AC112" s="52"/>
      <c r="AD112" s="53"/>
      <c r="AE112" s="51"/>
      <c r="AF112" s="54"/>
      <c r="AG112" s="50">
        <v>2</v>
      </c>
      <c r="AH112" s="51">
        <v>1</v>
      </c>
      <c r="AI112" s="52">
        <v>1</v>
      </c>
      <c r="AJ112" s="53"/>
      <c r="AK112" s="51"/>
      <c r="AL112" s="54"/>
    </row>
    <row r="113" spans="1:38" ht="36" customHeight="1" x14ac:dyDescent="0.2">
      <c r="A113" s="186" t="s">
        <v>81</v>
      </c>
      <c r="B113" s="44" t="s">
        <v>274</v>
      </c>
      <c r="C113" s="10"/>
      <c r="D113" s="10">
        <v>8</v>
      </c>
      <c r="E113" s="10"/>
      <c r="F113" s="10"/>
      <c r="G113" s="10"/>
      <c r="H113" s="69">
        <f t="shared" si="14"/>
        <v>6</v>
      </c>
      <c r="I113" s="43">
        <v>180</v>
      </c>
      <c r="J113" s="65">
        <f t="shared" si="15"/>
        <v>40</v>
      </c>
      <c r="K113" s="65">
        <v>20</v>
      </c>
      <c r="L113" s="65">
        <v>10</v>
      </c>
      <c r="M113" s="65">
        <v>10</v>
      </c>
      <c r="N113" s="66">
        <f t="shared" si="16"/>
        <v>140</v>
      </c>
      <c r="O113" s="83"/>
      <c r="P113" s="51"/>
      <c r="Q113" s="52"/>
      <c r="R113" s="53"/>
      <c r="S113" s="51"/>
      <c r="T113" s="54"/>
      <c r="U113" s="50"/>
      <c r="V113" s="51"/>
      <c r="W113" s="52"/>
      <c r="X113" s="53"/>
      <c r="Y113" s="51"/>
      <c r="Z113" s="54"/>
      <c r="AA113" s="50"/>
      <c r="AB113" s="51"/>
      <c r="AC113" s="52"/>
      <c r="AD113" s="53"/>
      <c r="AE113" s="51"/>
      <c r="AF113" s="54"/>
      <c r="AG113" s="50"/>
      <c r="AH113" s="51"/>
      <c r="AI113" s="52"/>
      <c r="AJ113" s="53">
        <v>2</v>
      </c>
      <c r="AK113" s="51">
        <v>1</v>
      </c>
      <c r="AL113" s="54">
        <v>1</v>
      </c>
    </row>
    <row r="114" spans="1:38" ht="31.5" customHeight="1" thickBot="1" x14ac:dyDescent="0.25">
      <c r="A114" s="185" t="s">
        <v>82</v>
      </c>
      <c r="B114" s="146" t="s">
        <v>275</v>
      </c>
      <c r="C114" s="55"/>
      <c r="D114" s="55">
        <v>8</v>
      </c>
      <c r="E114" s="55"/>
      <c r="F114" s="55"/>
      <c r="G114" s="55"/>
      <c r="H114" s="147">
        <f t="shared" si="14"/>
        <v>6</v>
      </c>
      <c r="I114" s="148">
        <v>180</v>
      </c>
      <c r="J114" s="149">
        <f t="shared" si="15"/>
        <v>40</v>
      </c>
      <c r="K114" s="149">
        <v>20</v>
      </c>
      <c r="L114" s="149">
        <v>10</v>
      </c>
      <c r="M114" s="149">
        <v>10</v>
      </c>
      <c r="N114" s="150">
        <f t="shared" si="16"/>
        <v>140</v>
      </c>
      <c r="O114" s="151"/>
      <c r="P114" s="57"/>
      <c r="Q114" s="58"/>
      <c r="R114" s="59"/>
      <c r="S114" s="57"/>
      <c r="T114" s="60"/>
      <c r="U114" s="56"/>
      <c r="V114" s="57"/>
      <c r="W114" s="58"/>
      <c r="X114" s="59"/>
      <c r="Y114" s="57"/>
      <c r="Z114" s="60"/>
      <c r="AA114" s="56"/>
      <c r="AB114" s="57"/>
      <c r="AC114" s="58"/>
      <c r="AD114" s="59"/>
      <c r="AE114" s="57"/>
      <c r="AF114" s="60"/>
      <c r="AG114" s="56"/>
      <c r="AH114" s="57"/>
      <c r="AI114" s="58"/>
      <c r="AJ114" s="59">
        <v>2</v>
      </c>
      <c r="AK114" s="57">
        <v>1</v>
      </c>
      <c r="AL114" s="60">
        <v>1</v>
      </c>
    </row>
    <row r="116" spans="1:38" s="176" customFormat="1" ht="20.100000000000001" customHeight="1" x14ac:dyDescent="0.2">
      <c r="B116" s="7" t="s">
        <v>233</v>
      </c>
      <c r="C116" s="213" t="s">
        <v>234</v>
      </c>
      <c r="D116" s="213"/>
      <c r="E116" s="213"/>
      <c r="F116" s="213"/>
      <c r="G116" s="213"/>
      <c r="H116" s="213"/>
      <c r="I116" s="205" t="s">
        <v>235</v>
      </c>
      <c r="J116" s="205"/>
      <c r="K116" s="205"/>
      <c r="L116" s="205"/>
      <c r="M116" s="177"/>
      <c r="N116" s="177"/>
      <c r="O116" s="177"/>
      <c r="Y116" s="177"/>
      <c r="Z116" s="177"/>
      <c r="AA116" s="177"/>
    </row>
    <row r="117" spans="1:38" s="6" customFormat="1" ht="20.100000000000001" customHeight="1" x14ac:dyDescent="0.2">
      <c r="B117" s="7"/>
      <c r="C117" s="7"/>
      <c r="D117" s="7"/>
      <c r="E117" s="7"/>
      <c r="F117" s="7"/>
      <c r="G117" s="7"/>
      <c r="H117" s="7"/>
      <c r="I117" s="205" t="s">
        <v>237</v>
      </c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</row>
    <row r="118" spans="1:38" s="176" customFormat="1" ht="20.100000000000001" customHeight="1" x14ac:dyDescent="0.2">
      <c r="B118" s="7"/>
      <c r="C118" s="62"/>
      <c r="D118" s="62"/>
      <c r="E118" s="62"/>
      <c r="F118" s="62"/>
      <c r="G118" s="7"/>
      <c r="H118" s="204"/>
      <c r="I118" s="205" t="s">
        <v>235</v>
      </c>
      <c r="J118" s="205"/>
      <c r="K118" s="205"/>
      <c r="L118" s="205"/>
      <c r="M118" s="177"/>
      <c r="N118" s="177"/>
      <c r="O118" s="177"/>
      <c r="Y118" s="177"/>
      <c r="Z118" s="177"/>
      <c r="AA118" s="177"/>
    </row>
    <row r="119" spans="1:38" s="6" customFormat="1" ht="20.100000000000001" customHeight="1" x14ac:dyDescent="0.2">
      <c r="B119" s="7"/>
      <c r="C119" s="62"/>
      <c r="D119" s="178"/>
      <c r="E119" s="178"/>
      <c r="F119" s="178"/>
      <c r="G119" s="205"/>
      <c r="H119" s="7"/>
      <c r="I119" s="205" t="s">
        <v>238</v>
      </c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</row>
    <row r="120" spans="1:38" s="6" customFormat="1" ht="20.25" customHeight="1" x14ac:dyDescent="0.2">
      <c r="A120" s="7"/>
      <c r="B120" s="7"/>
      <c r="C120" s="62"/>
      <c r="D120" s="62"/>
      <c r="E120" s="62"/>
      <c r="F120" s="62"/>
      <c r="G120" s="7"/>
      <c r="H120" s="204"/>
      <c r="I120" s="205" t="s">
        <v>235</v>
      </c>
      <c r="J120" s="205"/>
      <c r="K120" s="205"/>
      <c r="L120" s="205"/>
      <c r="M120" s="177"/>
      <c r="N120" s="177"/>
      <c r="O120" s="177"/>
      <c r="P120" s="176"/>
      <c r="Q120" s="176"/>
      <c r="R120" s="176"/>
      <c r="S120" s="176"/>
      <c r="T120" s="176"/>
      <c r="U120" s="176"/>
      <c r="V120" s="176"/>
      <c r="W120" s="176"/>
      <c r="X120" s="176"/>
      <c r="Y120" s="177"/>
      <c r="Z120" s="177"/>
      <c r="AA120" s="177"/>
      <c r="AB120" s="176"/>
      <c r="AC120" s="176"/>
      <c r="AD120" s="176"/>
      <c r="AE120" s="176"/>
      <c r="AF120" s="176"/>
      <c r="AG120" s="176"/>
      <c r="AH120" s="176"/>
      <c r="AI120" s="176"/>
      <c r="AJ120" s="176"/>
    </row>
    <row r="121" spans="1:38" s="6" customFormat="1" ht="23.25" customHeight="1" x14ac:dyDescent="0.2">
      <c r="A121" s="7"/>
      <c r="C121" s="205"/>
      <c r="D121" s="205"/>
      <c r="E121" s="205"/>
      <c r="F121" s="205"/>
      <c r="G121" s="205"/>
      <c r="I121" s="205" t="s">
        <v>239</v>
      </c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7" t="s">
        <v>240</v>
      </c>
      <c r="AD121" s="7"/>
      <c r="AE121" s="7"/>
      <c r="AF121" s="7"/>
      <c r="AG121" s="7"/>
      <c r="AH121" s="7"/>
      <c r="AI121" s="7"/>
      <c r="AJ121" s="7"/>
    </row>
    <row r="122" spans="1:38" s="6" customFormat="1" ht="16.5" customHeight="1" x14ac:dyDescent="0.2">
      <c r="A122" s="7"/>
      <c r="B122" s="7"/>
      <c r="C122" s="7"/>
      <c r="D122" s="7"/>
      <c r="E122" s="7"/>
      <c r="F122" s="7"/>
      <c r="G122" s="7"/>
      <c r="H122" s="7"/>
      <c r="I122" s="205" t="s">
        <v>236</v>
      </c>
      <c r="J122" s="205"/>
      <c r="K122" s="205"/>
      <c r="L122" s="205"/>
      <c r="M122" s="177"/>
      <c r="N122" s="177"/>
      <c r="O122" s="177"/>
      <c r="P122" s="176"/>
      <c r="Q122" s="176"/>
      <c r="R122" s="176"/>
      <c r="S122" s="176"/>
      <c r="T122" s="176"/>
      <c r="U122" s="176"/>
      <c r="V122" s="176"/>
      <c r="W122" s="176"/>
      <c r="X122" s="176"/>
      <c r="Y122" s="177"/>
      <c r="Z122" s="177"/>
      <c r="AA122" s="177"/>
      <c r="AB122" s="176"/>
      <c r="AC122" s="176"/>
      <c r="AD122" s="176"/>
      <c r="AE122" s="176"/>
      <c r="AF122" s="176"/>
      <c r="AG122" s="176"/>
      <c r="AH122" s="176"/>
      <c r="AI122" s="176"/>
      <c r="AJ122" s="176"/>
    </row>
    <row r="123" spans="1:38" s="6" customFormat="1" ht="20.25" customHeight="1" x14ac:dyDescent="0.2">
      <c r="A123" s="7"/>
      <c r="B123" s="7"/>
      <c r="C123" s="7"/>
      <c r="D123" s="7"/>
      <c r="E123" s="7"/>
      <c r="F123" s="7"/>
      <c r="G123" s="7"/>
      <c r="H123" s="7"/>
      <c r="I123" s="205" t="s">
        <v>241</v>
      </c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</row>
    <row r="124" spans="1:38" s="6" customFormat="1" ht="21.75" customHeight="1" x14ac:dyDescent="0.2">
      <c r="A124" s="7"/>
      <c r="B124" s="7"/>
      <c r="C124" s="7"/>
      <c r="D124" s="7"/>
      <c r="E124" s="7"/>
      <c r="F124" s="7"/>
      <c r="G124" s="7"/>
      <c r="H124" s="7"/>
      <c r="I124" s="205" t="s">
        <v>242</v>
      </c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7"/>
      <c r="AB124" s="205" t="s">
        <v>243</v>
      </c>
      <c r="AC124" s="7"/>
      <c r="AD124" s="7"/>
      <c r="AE124" s="7"/>
      <c r="AF124" s="7"/>
      <c r="AG124" s="7"/>
      <c r="AH124" s="7"/>
      <c r="AI124" s="7"/>
      <c r="AJ124" s="7"/>
      <c r="AK124" s="7"/>
    </row>
  </sheetData>
  <mergeCells count="129">
    <mergeCell ref="AJ68:AL68"/>
    <mergeCell ref="A69:N69"/>
    <mergeCell ref="A70:N70"/>
    <mergeCell ref="R70:T70"/>
    <mergeCell ref="A67:N67"/>
    <mergeCell ref="A66:N66"/>
    <mergeCell ref="O30:Q30"/>
    <mergeCell ref="R30:T30"/>
    <mergeCell ref="O66:Q66"/>
    <mergeCell ref="O67:Q67"/>
    <mergeCell ref="R66:T66"/>
    <mergeCell ref="A60:AL60"/>
    <mergeCell ref="A64:B64"/>
    <mergeCell ref="AA64:AC64"/>
    <mergeCell ref="U68:W68"/>
    <mergeCell ref="X68:Z68"/>
    <mergeCell ref="AA68:AC68"/>
    <mergeCell ref="R67:T67"/>
    <mergeCell ref="U67:W67"/>
    <mergeCell ref="X67:Z67"/>
    <mergeCell ref="AG67:AI67"/>
    <mergeCell ref="AG70:AI70"/>
    <mergeCell ref="AJ70:AL70"/>
    <mergeCell ref="AD70:AF70"/>
    <mergeCell ref="AG68:AI68"/>
    <mergeCell ref="A43:AL43"/>
    <mergeCell ref="AG59:AI59"/>
    <mergeCell ref="U70:W70"/>
    <mergeCell ref="X70:Z70"/>
    <mergeCell ref="AA70:AC70"/>
    <mergeCell ref="AJ64:AL64"/>
    <mergeCell ref="U66:W66"/>
    <mergeCell ref="AG64:AI64"/>
    <mergeCell ref="AG66:AI66"/>
    <mergeCell ref="AD64:AF64"/>
    <mergeCell ref="AD68:AF68"/>
    <mergeCell ref="AJ67:AL67"/>
    <mergeCell ref="AJ59:AL59"/>
    <mergeCell ref="AD59:AF59"/>
    <mergeCell ref="O68:Q68"/>
    <mergeCell ref="AJ66:AL66"/>
    <mergeCell ref="AA67:AC67"/>
    <mergeCell ref="AD67:AF67"/>
    <mergeCell ref="X66:Z66"/>
    <mergeCell ref="AA66:AC66"/>
    <mergeCell ref="AD66:AF66"/>
    <mergeCell ref="O64:Q64"/>
    <mergeCell ref="O70:Q70"/>
    <mergeCell ref="R68:T68"/>
    <mergeCell ref="B2:B7"/>
    <mergeCell ref="A2:A7"/>
    <mergeCell ref="A8:AL8"/>
    <mergeCell ref="AD30:AF30"/>
    <mergeCell ref="AG30:AI30"/>
    <mergeCell ref="AJ30:AL30"/>
    <mergeCell ref="A30:B30"/>
    <mergeCell ref="X30:Z30"/>
    <mergeCell ref="AA30:AC30"/>
    <mergeCell ref="U30:W30"/>
    <mergeCell ref="R7:T7"/>
    <mergeCell ref="U7:W7"/>
    <mergeCell ref="O5:Q5"/>
    <mergeCell ref="R5:T5"/>
    <mergeCell ref="U5:W5"/>
    <mergeCell ref="X5:Z5"/>
    <mergeCell ref="O7:Q7"/>
    <mergeCell ref="A24:AL24"/>
    <mergeCell ref="O4:AL4"/>
    <mergeCell ref="U3:Z3"/>
    <mergeCell ref="AJ5:AL5"/>
    <mergeCell ref="AG5:AI5"/>
    <mergeCell ref="C4:C7"/>
    <mergeCell ref="C2:G3"/>
    <mergeCell ref="I3:I7"/>
    <mergeCell ref="O3:T3"/>
    <mergeCell ref="O6:AL6"/>
    <mergeCell ref="AJ7:AL7"/>
    <mergeCell ref="AG7:AI7"/>
    <mergeCell ref="AD7:AF7"/>
    <mergeCell ref="AA7:AC7"/>
    <mergeCell ref="X7:Z7"/>
    <mergeCell ref="A31:AL31"/>
    <mergeCell ref="A53:B53"/>
    <mergeCell ref="A54:AL54"/>
    <mergeCell ref="C73:H73"/>
    <mergeCell ref="A1:AL1"/>
    <mergeCell ref="H2:H7"/>
    <mergeCell ref="G4:G7"/>
    <mergeCell ref="F5:F7"/>
    <mergeCell ref="E5:E7"/>
    <mergeCell ref="E4:F4"/>
    <mergeCell ref="D4:D7"/>
    <mergeCell ref="O2:AL2"/>
    <mergeCell ref="I2:N2"/>
    <mergeCell ref="N3:N7"/>
    <mergeCell ref="J3:M3"/>
    <mergeCell ref="K4:M4"/>
    <mergeCell ref="M5:M7"/>
    <mergeCell ref="L5:L7"/>
    <mergeCell ref="K5:K7"/>
    <mergeCell ref="J4:J7"/>
    <mergeCell ref="AA3:AF3"/>
    <mergeCell ref="AG3:AL3"/>
    <mergeCell ref="AA5:AC5"/>
    <mergeCell ref="AD5:AF5"/>
    <mergeCell ref="C116:H116"/>
    <mergeCell ref="A84:AL84"/>
    <mergeCell ref="A85:AL85"/>
    <mergeCell ref="A98:AL98"/>
    <mergeCell ref="A83:AL83"/>
    <mergeCell ref="O53:Q53"/>
    <mergeCell ref="AD53:AF53"/>
    <mergeCell ref="AG53:AI53"/>
    <mergeCell ref="A65:G65"/>
    <mergeCell ref="A59:B59"/>
    <mergeCell ref="X53:Z53"/>
    <mergeCell ref="O59:Q59"/>
    <mergeCell ref="R59:T59"/>
    <mergeCell ref="U59:W59"/>
    <mergeCell ref="X59:Z59"/>
    <mergeCell ref="R53:T53"/>
    <mergeCell ref="U53:W53"/>
    <mergeCell ref="AA59:AC59"/>
    <mergeCell ref="X64:Z64"/>
    <mergeCell ref="R64:T64"/>
    <mergeCell ref="U64:W64"/>
    <mergeCell ref="AJ53:AL53"/>
    <mergeCell ref="AA53:AC53"/>
    <mergeCell ref="A68:N6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fitToHeight="5" orientation="landscape" r:id="rId1"/>
  <rowBreaks count="3" manualBreakCount="3">
    <brk id="32" max="16383" man="1"/>
    <brk id="59" max="16383" man="1"/>
    <brk id="82" max="16383" man="1"/>
  </rowBreaks>
  <ignoredErrors>
    <ignoredError sqref="J30:N30 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Титулка</vt:lpstr>
      <vt:lpstr>V План навч проц</vt:lpstr>
      <vt:lpstr>V План навч проц!Заголовки_для_печати</vt:lpstr>
      <vt:lpstr>V План навч проц!Область_печати</vt:lpstr>
      <vt:lpstr>Титулка!Область_печати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2021-09-06T20:24:34Z</cp:lastPrinted>
  <dcterms:created xsi:type="dcterms:W3CDTF">2019-02-13T15:02:17Z</dcterms:created>
  <dcterms:modified xsi:type="dcterms:W3CDTF">2022-01-12T10:22:12Z</dcterms:modified>
</cp:coreProperties>
</file>